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lockStructure="1"/>
  <bookViews>
    <workbookView xWindow="0" yWindow="0" windowWidth="28800" windowHeight="121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fullPrecision="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416" i="4" l="1"/>
  <c r="D8" i="8"/>
  <c r="D6" i="8" s="1"/>
  <c r="D18" i="8"/>
  <c r="D26" i="8"/>
  <c r="D24" i="8" s="1"/>
  <c r="D36" i="8"/>
  <c r="D44" i="8"/>
  <c r="D50" i="8"/>
  <c r="D55" i="8"/>
  <c r="D60" i="8"/>
  <c r="D65" i="8"/>
  <c r="D70" i="8"/>
  <c r="D75" i="8"/>
  <c r="D80" i="8"/>
  <c r="D85" i="8"/>
  <c r="D90" i="8"/>
  <c r="D95" i="8"/>
  <c r="D101" i="8"/>
  <c r="L1429" i="9"/>
  <c r="J1429"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E115" i="6"/>
  <c r="E118" i="6"/>
  <c r="E122" i="6"/>
  <c r="D130" i="6"/>
  <c r="D129" i="6"/>
  <c r="E130" i="6"/>
  <c r="E129" i="6" s="1"/>
  <c r="F299" i="9"/>
  <c r="F298" i="9"/>
  <c r="D7" i="7"/>
  <c r="D6" i="7"/>
  <c r="D23" i="7"/>
  <c r="D30" i="7"/>
  <c r="D22" i="7"/>
  <c r="D5" i="7"/>
  <c r="E7" i="7"/>
  <c r="E6" i="7" s="1"/>
  <c r="E23" i="7"/>
  <c r="E30" i="7"/>
  <c r="D39" i="7"/>
  <c r="D44" i="7"/>
  <c r="E39" i="7"/>
  <c r="E44" i="7"/>
  <c r="E38" i="7"/>
  <c r="F297" i="9"/>
  <c r="F296" i="9"/>
  <c r="F295" i="9"/>
  <c r="F294" i="9"/>
  <c r="F293" i="9"/>
  <c r="E207" i="5"/>
  <c r="E224" i="5"/>
  <c r="E206" i="5"/>
  <c r="H292" i="9" s="1"/>
  <c r="D207" i="5"/>
  <c r="D224" i="5"/>
  <c r="D206" i="5"/>
  <c r="G292" i="9" s="1"/>
  <c r="E292" i="9" s="1"/>
  <c r="B292" i="9" s="1"/>
  <c r="F292" i="9"/>
  <c r="E191" i="5"/>
  <c r="E190" i="5" s="1"/>
  <c r="E198" i="5"/>
  <c r="D191" i="5"/>
  <c r="D190" i="5" s="1"/>
  <c r="G291" i="9" s="1"/>
  <c r="D198" i="5"/>
  <c r="F291" i="9"/>
  <c r="H290" i="9"/>
  <c r="G290" i="9"/>
  <c r="E290" i="9" s="1"/>
  <c r="B290" i="9" s="1"/>
  <c r="F290" i="9"/>
  <c r="E180" i="5"/>
  <c r="E177" i="5" s="1"/>
  <c r="H289" i="9" s="1"/>
  <c r="D180" i="5"/>
  <c r="D177" i="5" s="1"/>
  <c r="F289" i="9"/>
  <c r="H288" i="9"/>
  <c r="G288" i="9"/>
  <c r="F288" i="9"/>
  <c r="E288" i="9"/>
  <c r="B288" i="9" s="1"/>
  <c r="E149" i="5"/>
  <c r="H287" i="9"/>
  <c r="D149" i="5"/>
  <c r="G287" i="9" s="1"/>
  <c r="E287" i="9" s="1"/>
  <c r="B287" i="9" s="1"/>
  <c r="F287" i="9"/>
  <c r="E88" i="5"/>
  <c r="E106" i="5"/>
  <c r="H286" i="9"/>
  <c r="D88" i="5"/>
  <c r="D106" i="5"/>
  <c r="F286" i="9"/>
  <c r="H285" i="9"/>
  <c r="G285" i="9"/>
  <c r="E285" i="9" s="1"/>
  <c r="F285" i="9"/>
  <c r="H284" i="9"/>
  <c r="G284" i="9"/>
  <c r="E284" i="9" s="1"/>
  <c r="B284" i="9" s="1"/>
  <c r="F284" i="9"/>
  <c r="H283" i="9"/>
  <c r="G283" i="9"/>
  <c r="F283" i="9"/>
  <c r="D8" i="5"/>
  <c r="D13" i="5"/>
  <c r="D19" i="5"/>
  <c r="D29" i="5"/>
  <c r="D35" i="5"/>
  <c r="D41" i="5"/>
  <c r="D45" i="5"/>
  <c r="D52" i="5"/>
  <c r="D56" i="5"/>
  <c r="D63" i="5"/>
  <c r="F63" i="5" s="1"/>
  <c r="D70" i="5"/>
  <c r="D69" i="5" s="1"/>
  <c r="D79" i="5"/>
  <c r="D78" i="5"/>
  <c r="D119" i="5"/>
  <c r="D126" i="5"/>
  <c r="D118" i="5"/>
  <c r="D135" i="5"/>
  <c r="D142" i="5"/>
  <c r="D134" i="5"/>
  <c r="D146" i="5"/>
  <c r="D164" i="5"/>
  <c r="D170" i="5"/>
  <c r="E8" i="5"/>
  <c r="E13" i="5"/>
  <c r="E19" i="5"/>
  <c r="E29" i="5"/>
  <c r="E35" i="5"/>
  <c r="E41" i="5"/>
  <c r="E45" i="5"/>
  <c r="E12" i="5"/>
  <c r="E52" i="5"/>
  <c r="E56" i="5"/>
  <c r="E63" i="5"/>
  <c r="E7" i="5"/>
  <c r="E70" i="5"/>
  <c r="E69" i="5" s="1"/>
  <c r="E68" i="5" s="1"/>
  <c r="E6" i="5" s="1"/>
  <c r="E79" i="5"/>
  <c r="E78" i="5"/>
  <c r="E87" i="5"/>
  <c r="E119" i="5"/>
  <c r="E126" i="5"/>
  <c r="E118" i="5"/>
  <c r="E135" i="5"/>
  <c r="E142" i="5"/>
  <c r="E134" i="5"/>
  <c r="E146" i="5"/>
  <c r="E164" i="5"/>
  <c r="E170" i="5"/>
  <c r="D234" i="5"/>
  <c r="D239" i="5"/>
  <c r="D238" i="5" s="1"/>
  <c r="D242" i="5"/>
  <c r="D246" i="5"/>
  <c r="D250" i="5"/>
  <c r="D245" i="5"/>
  <c r="E234" i="5"/>
  <c r="E239" i="5"/>
  <c r="E242" i="5"/>
  <c r="E238" i="5"/>
  <c r="E246" i="5"/>
  <c r="E245" i="5" s="1"/>
  <c r="E250" i="5"/>
  <c r="E237" i="5"/>
  <c r="D259" i="5"/>
  <c r="D258" i="5" s="1"/>
  <c r="E259" i="5"/>
  <c r="E258" i="5"/>
  <c r="F282" i="9"/>
  <c r="H281" i="9"/>
  <c r="G281" i="9"/>
  <c r="F281" i="9"/>
  <c r="E281" i="9"/>
  <c r="H280" i="9"/>
  <c r="G280" i="9"/>
  <c r="E280" i="9" s="1"/>
  <c r="F280" i="9"/>
  <c r="H279" i="9"/>
  <c r="G279" i="9"/>
  <c r="E279" i="9" s="1"/>
  <c r="B279" i="9" s="1"/>
  <c r="F279" i="9"/>
  <c r="I3" i="9"/>
  <c r="F278" i="9"/>
  <c r="O3" i="9"/>
  <c r="F277" i="9"/>
  <c r="F275" i="9" s="1"/>
  <c r="F276" i="9"/>
  <c r="L274" i="9"/>
  <c r="H274" i="9"/>
  <c r="G274" i="9"/>
  <c r="E274" i="9" s="1"/>
  <c r="B274" i="9" s="1"/>
  <c r="F274" i="9"/>
  <c r="I273" i="9"/>
  <c r="H273" i="9"/>
  <c r="E273" i="9" s="1"/>
  <c r="B273" i="9" s="1"/>
  <c r="F273" i="9"/>
  <c r="D8" i="4"/>
  <c r="D17" i="4"/>
  <c r="D23" i="4"/>
  <c r="D29" i="4"/>
  <c r="D37" i="4"/>
  <c r="D40" i="4"/>
  <c r="D45" i="4"/>
  <c r="D51" i="4"/>
  <c r="D54" i="4"/>
  <c r="D59" i="4"/>
  <c r="D62" i="4"/>
  <c r="C58" i="1" s="1"/>
  <c r="D65" i="4"/>
  <c r="D68" i="4"/>
  <c r="D71" i="4"/>
  <c r="C67" i="1" s="1"/>
  <c r="D74" i="4"/>
  <c r="C70" i="1" s="1"/>
  <c r="D77" i="4"/>
  <c r="D83" i="4"/>
  <c r="D91" i="4"/>
  <c r="C87" i="1" s="1"/>
  <c r="D98" i="4"/>
  <c r="D107" i="4"/>
  <c r="D112" i="4"/>
  <c r="C108" i="1" s="1"/>
  <c r="D120" i="4"/>
  <c r="D125" i="4"/>
  <c r="D124" i="4" s="1"/>
  <c r="C120" i="1" s="1"/>
  <c r="D128" i="4"/>
  <c r="C124" i="1" s="1"/>
  <c r="D134" i="4"/>
  <c r="D133" i="4"/>
  <c r="D140" i="4"/>
  <c r="E8" i="4"/>
  <c r="E17" i="4"/>
  <c r="E23" i="4"/>
  <c r="E29" i="4"/>
  <c r="D25" i="1" s="1"/>
  <c r="E37" i="4"/>
  <c r="D33" i="1" s="1"/>
  <c r="E40" i="4"/>
  <c r="E45" i="4"/>
  <c r="D41" i="1" s="1"/>
  <c r="E51" i="4"/>
  <c r="E54" i="4"/>
  <c r="E59" i="4"/>
  <c r="D55" i="1" s="1"/>
  <c r="E62" i="4"/>
  <c r="E65" i="4"/>
  <c r="E68" i="4"/>
  <c r="E71" i="4"/>
  <c r="D67" i="1" s="1"/>
  <c r="E74" i="4"/>
  <c r="E77" i="4"/>
  <c r="E83" i="4"/>
  <c r="E91" i="4"/>
  <c r="D87" i="1" s="1"/>
  <c r="E98" i="4"/>
  <c r="E107" i="4"/>
  <c r="E112" i="4"/>
  <c r="D108" i="1" s="1"/>
  <c r="E120" i="4"/>
  <c r="E125" i="4"/>
  <c r="E128" i="4"/>
  <c r="E134" i="4"/>
  <c r="E133" i="4"/>
  <c r="D129" i="1" s="1"/>
  <c r="E140" i="4"/>
  <c r="E139" i="4" s="1"/>
  <c r="D135" i="1" s="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C26" i="1"/>
  <c r="D26" i="1"/>
  <c r="C27" i="1"/>
  <c r="D27" i="1"/>
  <c r="C28" i="1"/>
  <c r="D28" i="1"/>
  <c r="C29" i="1"/>
  <c r="D29" i="1"/>
  <c r="C30" i="1"/>
  <c r="D30" i="1"/>
  <c r="C31" i="1"/>
  <c r="D31" i="1"/>
  <c r="C32" i="1"/>
  <c r="D32" i="1"/>
  <c r="C33" i="1"/>
  <c r="C34" i="1"/>
  <c r="D34" i="1"/>
  <c r="C35" i="1"/>
  <c r="D35" i="1"/>
  <c r="C36" i="1"/>
  <c r="D36" i="1"/>
  <c r="C37" i="1"/>
  <c r="D37" i="1"/>
  <c r="C38" i="1"/>
  <c r="D38" i="1"/>
  <c r="C39" i="1"/>
  <c r="D39" i="1"/>
  <c r="C42" i="1"/>
  <c r="D42" i="1"/>
  <c r="C43" i="1"/>
  <c r="D43" i="1"/>
  <c r="C44" i="1"/>
  <c r="D44" i="1"/>
  <c r="C45" i="1"/>
  <c r="D45" i="1"/>
  <c r="C47" i="1"/>
  <c r="D47" i="1"/>
  <c r="C48" i="1"/>
  <c r="D48" i="1"/>
  <c r="C49" i="1"/>
  <c r="D49" i="1"/>
  <c r="C50" i="1"/>
  <c r="D50" i="1"/>
  <c r="C51" i="1"/>
  <c r="D51" i="1"/>
  <c r="C52" i="1"/>
  <c r="D52" i="1"/>
  <c r="C53" i="1"/>
  <c r="D53" i="1"/>
  <c r="C54" i="1"/>
  <c r="D54" i="1"/>
  <c r="C56" i="1"/>
  <c r="D56" i="1"/>
  <c r="C57" i="1"/>
  <c r="D57" i="1"/>
  <c r="D58" i="1"/>
  <c r="C59" i="1"/>
  <c r="D59" i="1"/>
  <c r="C60" i="1"/>
  <c r="D60" i="1"/>
  <c r="C61" i="1"/>
  <c r="D61" i="1"/>
  <c r="C62" i="1"/>
  <c r="D62" i="1"/>
  <c r="C63" i="1"/>
  <c r="D63" i="1"/>
  <c r="C64" i="1"/>
  <c r="D64" i="1"/>
  <c r="C65" i="1"/>
  <c r="D65" i="1"/>
  <c r="C66" i="1"/>
  <c r="D66" i="1"/>
  <c r="C68" i="1"/>
  <c r="D68" i="1"/>
  <c r="C69" i="1"/>
  <c r="D69" i="1"/>
  <c r="D70" i="1"/>
  <c r="C71" i="1"/>
  <c r="D71" i="1"/>
  <c r="C72" i="1"/>
  <c r="D72" i="1"/>
  <c r="C73" i="1"/>
  <c r="D73" i="1"/>
  <c r="C74" i="1"/>
  <c r="D74" i="1"/>
  <c r="C75" i="1"/>
  <c r="D75" i="1"/>
  <c r="C76" i="1"/>
  <c r="D76" i="1"/>
  <c r="C77" i="1"/>
  <c r="D77" i="1"/>
  <c r="C79" i="1"/>
  <c r="C80" i="1"/>
  <c r="D80" i="1"/>
  <c r="C81" i="1"/>
  <c r="D81" i="1"/>
  <c r="C82" i="1"/>
  <c r="D82" i="1"/>
  <c r="C83" i="1"/>
  <c r="D83" i="1"/>
  <c r="C84" i="1"/>
  <c r="D84" i="1"/>
  <c r="C85" i="1"/>
  <c r="D85" i="1"/>
  <c r="C86" i="1"/>
  <c r="D86"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3" i="1"/>
  <c r="C104" i="1"/>
  <c r="D104" i="1"/>
  <c r="C105" i="1"/>
  <c r="D105" i="1"/>
  <c r="C106" i="1"/>
  <c r="D106" i="1"/>
  <c r="C107" i="1"/>
  <c r="D107" i="1"/>
  <c r="C109" i="1"/>
  <c r="D109" i="1"/>
  <c r="C110" i="1"/>
  <c r="D110" i="1"/>
  <c r="C111" i="1"/>
  <c r="D111" i="1"/>
  <c r="C112" i="1"/>
  <c r="D112" i="1"/>
  <c r="C113" i="1"/>
  <c r="D113" i="1"/>
  <c r="C114" i="1"/>
  <c r="D114" i="1"/>
  <c r="C115" i="1"/>
  <c r="D115" i="1"/>
  <c r="C116" i="1"/>
  <c r="D116" i="1"/>
  <c r="C117" i="1"/>
  <c r="D117" i="1"/>
  <c r="C118" i="1"/>
  <c r="D118" i="1"/>
  <c r="C119" i="1"/>
  <c r="D119" i="1"/>
  <c r="C121" i="1"/>
  <c r="C122" i="1"/>
  <c r="D122" i="1"/>
  <c r="C123" i="1"/>
  <c r="D123" i="1"/>
  <c r="D124" i="1"/>
  <c r="C125" i="1"/>
  <c r="D125" i="1"/>
  <c r="C126" i="1"/>
  <c r="D126" i="1"/>
  <c r="C127" i="1"/>
  <c r="D127" i="1"/>
  <c r="C128" i="1"/>
  <c r="D128" i="1"/>
  <c r="C129" i="1"/>
  <c r="C130" i="1"/>
  <c r="D130" i="1"/>
  <c r="C131" i="1"/>
  <c r="D131" i="1"/>
  <c r="C132" i="1"/>
  <c r="D132" i="1"/>
  <c r="C133" i="1"/>
  <c r="D133" i="1"/>
  <c r="C134" i="1"/>
  <c r="D134" i="1"/>
  <c r="D136" i="1"/>
  <c r="C137" i="1"/>
  <c r="D137" i="1"/>
  <c r="C138" i="1"/>
  <c r="D138" i="1"/>
  <c r="C139" i="1"/>
  <c r="D139" i="1"/>
  <c r="C140" i="1"/>
  <c r="D140" i="1"/>
  <c r="C141" i="1"/>
  <c r="D141" i="1"/>
  <c r="C142" i="1"/>
  <c r="D142" i="1"/>
  <c r="C143" i="1"/>
  <c r="D143" i="1"/>
  <c r="C144" i="1"/>
  <c r="D144" i="1"/>
  <c r="C145" i="1"/>
  <c r="D145" i="1"/>
  <c r="C146" i="1"/>
  <c r="D146" i="1"/>
  <c r="D153" i="4"/>
  <c r="D152" i="4" s="1"/>
  <c r="C148" i="1" s="1"/>
  <c r="D159" i="4"/>
  <c r="D164" i="4"/>
  <c r="C160" i="1" s="1"/>
  <c r="D169" i="4"/>
  <c r="D177" i="4"/>
  <c r="D188" i="4"/>
  <c r="D197" i="4"/>
  <c r="D202" i="4"/>
  <c r="D210" i="4"/>
  <c r="D216" i="4"/>
  <c r="D219" i="4"/>
  <c r="D225" i="4"/>
  <c r="D228" i="4"/>
  <c r="C224" i="1" s="1"/>
  <c r="D231" i="4"/>
  <c r="D236" i="4"/>
  <c r="D240" i="4"/>
  <c r="C236" i="1" s="1"/>
  <c r="D244" i="4"/>
  <c r="C240" i="1" s="1"/>
  <c r="D247" i="4"/>
  <c r="D253" i="4"/>
  <c r="D252" i="4" s="1"/>
  <c r="C248" i="1" s="1"/>
  <c r="D259" i="4"/>
  <c r="D264" i="4"/>
  <c r="D268" i="4"/>
  <c r="D273" i="4"/>
  <c r="D279" i="4"/>
  <c r="E153" i="4"/>
  <c r="E159" i="4"/>
  <c r="E152" i="4"/>
  <c r="E164" i="4"/>
  <c r="D160" i="1" s="1"/>
  <c r="E169" i="4"/>
  <c r="E177" i="4"/>
  <c r="E188" i="4"/>
  <c r="E163" i="4"/>
  <c r="E197" i="4"/>
  <c r="E202" i="4"/>
  <c r="E210" i="4"/>
  <c r="E196" i="4"/>
  <c r="D192" i="1" s="1"/>
  <c r="E216" i="4"/>
  <c r="E219" i="4"/>
  <c r="E215" i="4"/>
  <c r="D211" i="1" s="1"/>
  <c r="E225" i="4"/>
  <c r="E228" i="4"/>
  <c r="E231" i="4"/>
  <c r="E236" i="4"/>
  <c r="E240" i="4"/>
  <c r="D236" i="1" s="1"/>
  <c r="E244" i="4"/>
  <c r="E247" i="4"/>
  <c r="E253" i="4"/>
  <c r="E259" i="4"/>
  <c r="E264" i="4"/>
  <c r="E268" i="4"/>
  <c r="E263" i="4" s="1"/>
  <c r="D259" i="1" s="1"/>
  <c r="E273" i="4"/>
  <c r="E279" i="4"/>
  <c r="D148" i="1"/>
  <c r="C149" i="1"/>
  <c r="D149" i="1"/>
  <c r="C150" i="1"/>
  <c r="D150" i="1"/>
  <c r="C151" i="1"/>
  <c r="D151" i="1"/>
  <c r="C152" i="1"/>
  <c r="D152" i="1"/>
  <c r="C153" i="1"/>
  <c r="D153" i="1"/>
  <c r="C154" i="1"/>
  <c r="D154" i="1"/>
  <c r="C155" i="1"/>
  <c r="D155" i="1"/>
  <c r="C156" i="1"/>
  <c r="D156" i="1"/>
  <c r="C157" i="1"/>
  <c r="D157" i="1"/>
  <c r="C158" i="1"/>
  <c r="D158" i="1"/>
  <c r="C161" i="1"/>
  <c r="D161" i="1"/>
  <c r="C162" i="1"/>
  <c r="D162" i="1"/>
  <c r="C163" i="1"/>
  <c r="D163" i="1"/>
  <c r="C164" i="1"/>
  <c r="D164"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D212" i="1"/>
  <c r="C213" i="1"/>
  <c r="D213" i="1"/>
  <c r="C214" i="1"/>
  <c r="D214" i="1"/>
  <c r="C215" i="1"/>
  <c r="D215" i="1"/>
  <c r="C216" i="1"/>
  <c r="D216" i="1"/>
  <c r="C217" i="1"/>
  <c r="D217" i="1"/>
  <c r="C218" i="1"/>
  <c r="D218" i="1"/>
  <c r="C219" i="1"/>
  <c r="D219" i="1"/>
  <c r="C221" i="1"/>
  <c r="C222" i="1"/>
  <c r="D222" i="1"/>
  <c r="C223" i="1"/>
  <c r="D223" i="1"/>
  <c r="D224" i="1"/>
  <c r="C225" i="1"/>
  <c r="D225" i="1"/>
  <c r="C226" i="1"/>
  <c r="D226" i="1"/>
  <c r="C227" i="1"/>
  <c r="D227" i="1"/>
  <c r="C228" i="1"/>
  <c r="D228" i="1"/>
  <c r="C229" i="1"/>
  <c r="D229" i="1"/>
  <c r="C230" i="1"/>
  <c r="D230" i="1"/>
  <c r="C231" i="1"/>
  <c r="D231" i="1"/>
  <c r="C232" i="1"/>
  <c r="D232" i="1"/>
  <c r="C233" i="1"/>
  <c r="D233" i="1"/>
  <c r="C234" i="1"/>
  <c r="D234" i="1"/>
  <c r="C235" i="1"/>
  <c r="D235" i="1"/>
  <c r="C237" i="1"/>
  <c r="D237" i="1"/>
  <c r="C238" i="1"/>
  <c r="D238" i="1"/>
  <c r="C239" i="1"/>
  <c r="D239" i="1"/>
  <c r="D240" i="1"/>
  <c r="C241" i="1"/>
  <c r="D241" i="1"/>
  <c r="C242" i="1"/>
  <c r="D242" i="1"/>
  <c r="C243" i="1"/>
  <c r="D243" i="1"/>
  <c r="C244" i="1"/>
  <c r="D244" i="1"/>
  <c r="C245" i="1"/>
  <c r="D245" i="1"/>
  <c r="C246" i="1"/>
  <c r="D246" i="1"/>
  <c r="C247" i="1"/>
  <c r="D247" i="1"/>
  <c r="C249" i="1"/>
  <c r="C250" i="1"/>
  <c r="D250" i="1"/>
  <c r="C251" i="1"/>
  <c r="D251" i="1"/>
  <c r="C252" i="1"/>
  <c r="D252" i="1"/>
  <c r="C253" i="1"/>
  <c r="D253" i="1"/>
  <c r="C254" i="1"/>
  <c r="D254" i="1"/>
  <c r="C255" i="1"/>
  <c r="D255" i="1"/>
  <c r="C256" i="1"/>
  <c r="D256" i="1"/>
  <c r="C257" i="1"/>
  <c r="D257" i="1"/>
  <c r="C258" i="1"/>
  <c r="D258" i="1"/>
  <c r="C260" i="1"/>
  <c r="D260" i="1"/>
  <c r="C261" i="1"/>
  <c r="D261" i="1"/>
  <c r="C262" i="1"/>
  <c r="D262" i="1"/>
  <c r="C263" i="1"/>
  <c r="D263"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D287" i="4"/>
  <c r="C283" i="1" s="1"/>
  <c r="E287" i="4"/>
  <c r="D283" i="1"/>
  <c r="D288" i="4"/>
  <c r="C284" i="1" s="1"/>
  <c r="E288" i="4"/>
  <c r="D284" i="1"/>
  <c r="C288" i="1"/>
  <c r="D288" i="1"/>
  <c r="C289" i="1"/>
  <c r="D289" i="1"/>
  <c r="C290" i="1"/>
  <c r="D290" i="1"/>
  <c r="C291" i="1"/>
  <c r="D291" i="1"/>
  <c r="C292" i="1"/>
  <c r="D292" i="1"/>
  <c r="D300" i="4"/>
  <c r="D304" i="4"/>
  <c r="C299" i="1" s="1"/>
  <c r="D299" i="4"/>
  <c r="D298" i="4" s="1"/>
  <c r="D312" i="4"/>
  <c r="D317" i="4"/>
  <c r="D326" i="4"/>
  <c r="C321" i="1" s="1"/>
  <c r="D331" i="4"/>
  <c r="D336" i="4"/>
  <c r="D339" i="4"/>
  <c r="D311" i="4"/>
  <c r="D345" i="4"/>
  <c r="D344" i="4" s="1"/>
  <c r="C339" i="1" s="1"/>
  <c r="D348" i="4"/>
  <c r="E300" i="4"/>
  <c r="E304" i="4"/>
  <c r="E299" i="4"/>
  <c r="E312" i="4"/>
  <c r="E317" i="4"/>
  <c r="E326" i="4"/>
  <c r="E331" i="4"/>
  <c r="D326" i="1" s="1"/>
  <c r="E336" i="4"/>
  <c r="E339" i="4"/>
  <c r="E345" i="4"/>
  <c r="E348" i="4"/>
  <c r="C294" i="1"/>
  <c r="C295" i="1"/>
  <c r="D295" i="1"/>
  <c r="C296" i="1"/>
  <c r="D296" i="1"/>
  <c r="C297" i="1"/>
  <c r="D297" i="1"/>
  <c r="C298" i="1"/>
  <c r="D298" i="1"/>
  <c r="D299" i="1"/>
  <c r="C300" i="1"/>
  <c r="D300" i="1"/>
  <c r="C301" i="1"/>
  <c r="D301" i="1"/>
  <c r="C302" i="1"/>
  <c r="D302" i="1"/>
  <c r="C303" i="1"/>
  <c r="D303" i="1"/>
  <c r="C304" i="1"/>
  <c r="D304" i="1"/>
  <c r="C305" i="1"/>
  <c r="D305" i="1"/>
  <c r="C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D321" i="1"/>
  <c r="C322" i="1"/>
  <c r="D322" i="1"/>
  <c r="C323" i="1"/>
  <c r="D323" i="1"/>
  <c r="C324" i="1"/>
  <c r="D324" i="1"/>
  <c r="C325" i="1"/>
  <c r="D325" i="1"/>
  <c r="C326" i="1"/>
  <c r="C327" i="1"/>
  <c r="D327" i="1"/>
  <c r="C328" i="1"/>
  <c r="D328" i="1"/>
  <c r="C329" i="1"/>
  <c r="D329" i="1"/>
  <c r="C330" i="1"/>
  <c r="D330" i="1"/>
  <c r="C331" i="1"/>
  <c r="D331" i="1"/>
  <c r="C332" i="1"/>
  <c r="D332" i="1"/>
  <c r="C333" i="1"/>
  <c r="D333" i="1"/>
  <c r="C334" i="1"/>
  <c r="D334" i="1"/>
  <c r="C335" i="1"/>
  <c r="D335" i="1"/>
  <c r="C336" i="1"/>
  <c r="D336" i="1"/>
  <c r="C337" i="1"/>
  <c r="D337" i="1"/>
  <c r="C338" i="1"/>
  <c r="D338" i="1"/>
  <c r="C340" i="1"/>
  <c r="C341" i="1"/>
  <c r="D341" i="1"/>
  <c r="C342" i="1"/>
  <c r="D342" i="1"/>
  <c r="C343" i="1"/>
  <c r="D343" i="1"/>
  <c r="C344" i="1"/>
  <c r="D344" i="1"/>
  <c r="D352" i="4"/>
  <c r="D356" i="4"/>
  <c r="D351" i="4" s="1"/>
  <c r="C346" i="1" s="1"/>
  <c r="D364" i="4"/>
  <c r="D369" i="4"/>
  <c r="D378" i="4"/>
  <c r="C373" i="1" s="1"/>
  <c r="D383" i="4"/>
  <c r="C378" i="1" s="1"/>
  <c r="D388" i="4"/>
  <c r="D391" i="4"/>
  <c r="D363" i="4"/>
  <c r="C358" i="1" s="1"/>
  <c r="D397" i="4"/>
  <c r="D400" i="4"/>
  <c r="D402" i="4"/>
  <c r="E352" i="4"/>
  <c r="E356" i="4"/>
  <c r="D351" i="1" s="1"/>
  <c r="E351" i="4"/>
  <c r="E364" i="4"/>
  <c r="E369" i="4"/>
  <c r="E378" i="4"/>
  <c r="D373" i="1" s="1"/>
  <c r="E383" i="4"/>
  <c r="E388" i="4"/>
  <c r="E391" i="4"/>
  <c r="E363" i="4"/>
  <c r="D358" i="1" s="1"/>
  <c r="E397" i="4"/>
  <c r="E396" i="4" s="1"/>
  <c r="D391" i="1" s="1"/>
  <c r="E400" i="4"/>
  <c r="E402" i="4"/>
  <c r="D397" i="1" s="1"/>
  <c r="E350" i="4"/>
  <c r="D345" i="1" s="1"/>
  <c r="D346" i="1"/>
  <c r="C347" i="1"/>
  <c r="D347" i="1"/>
  <c r="C348" i="1"/>
  <c r="D348" i="1"/>
  <c r="C349" i="1"/>
  <c r="D349" i="1"/>
  <c r="C350" i="1"/>
  <c r="D350" i="1"/>
  <c r="C351" i="1"/>
  <c r="C352" i="1"/>
  <c r="D352" i="1"/>
  <c r="C353" i="1"/>
  <c r="D353" i="1"/>
  <c r="C354" i="1"/>
  <c r="D354" i="1"/>
  <c r="C355" i="1"/>
  <c r="D355" i="1"/>
  <c r="C356" i="1"/>
  <c r="D356" i="1"/>
  <c r="C357" i="1"/>
  <c r="D357"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4" i="1"/>
  <c r="D374" i="1"/>
  <c r="C375" i="1"/>
  <c r="D375" i="1"/>
  <c r="C376" i="1"/>
  <c r="D376" i="1"/>
  <c r="C377" i="1"/>
  <c r="D377"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D392" i="1"/>
  <c r="C393" i="1"/>
  <c r="D393" i="1"/>
  <c r="C394" i="1"/>
  <c r="D394" i="1"/>
  <c r="C395" i="1"/>
  <c r="D395" i="1"/>
  <c r="C396" i="1"/>
  <c r="D396" i="1"/>
  <c r="C397" i="1"/>
  <c r="C398" i="1"/>
  <c r="D398" i="1"/>
  <c r="C399" i="1"/>
  <c r="D399" i="1"/>
  <c r="C400" i="1"/>
  <c r="D400" i="1"/>
  <c r="C401" i="1"/>
  <c r="D401" i="1"/>
  <c r="C404" i="1"/>
  <c r="D404" i="1"/>
  <c r="C405" i="1"/>
  <c r="D405" i="1"/>
  <c r="C406" i="1"/>
  <c r="D406" i="1"/>
  <c r="C411" i="1"/>
  <c r="E416" i="4"/>
  <c r="D411" i="1"/>
  <c r="D417" i="4"/>
  <c r="C412" i="1"/>
  <c r="E417" i="4"/>
  <c r="D412" i="1"/>
  <c r="D418" i="4"/>
  <c r="C413" i="1"/>
  <c r="E418" i="4"/>
  <c r="D413" i="1"/>
  <c r="D422" i="4"/>
  <c r="D427" i="4"/>
  <c r="D430" i="4"/>
  <c r="D435" i="4"/>
  <c r="D442" i="4"/>
  <c r="D447" i="4"/>
  <c r="C441" i="1" s="1"/>
  <c r="D455" i="4"/>
  <c r="D460" i="4"/>
  <c r="D463" i="4"/>
  <c r="D466" i="4"/>
  <c r="D469" i="4"/>
  <c r="D473" i="4"/>
  <c r="D478" i="4"/>
  <c r="D481" i="4"/>
  <c r="D485" i="4"/>
  <c r="D490" i="4"/>
  <c r="D495" i="4"/>
  <c r="D502" i="4"/>
  <c r="D507" i="4"/>
  <c r="C501" i="1" s="1"/>
  <c r="D516" i="4"/>
  <c r="D519" i="4"/>
  <c r="D522" i="4"/>
  <c r="D525" i="4"/>
  <c r="E422" i="4"/>
  <c r="E427" i="4"/>
  <c r="E430" i="4"/>
  <c r="E435" i="4"/>
  <c r="D429" i="1" s="1"/>
  <c r="E442" i="4"/>
  <c r="E447" i="4"/>
  <c r="E455" i="4"/>
  <c r="E421" i="4"/>
  <c r="E460" i="4"/>
  <c r="E463" i="4"/>
  <c r="E466" i="4"/>
  <c r="E469" i="4"/>
  <c r="D463" i="1" s="1"/>
  <c r="E473" i="4"/>
  <c r="E478" i="4"/>
  <c r="E481" i="4"/>
  <c r="E485" i="4"/>
  <c r="E484" i="4" s="1"/>
  <c r="D478" i="1" s="1"/>
  <c r="E490" i="4"/>
  <c r="E495" i="4"/>
  <c r="E502" i="4"/>
  <c r="E507" i="4"/>
  <c r="E516" i="4"/>
  <c r="D510" i="1" s="1"/>
  <c r="E519" i="4"/>
  <c r="E522" i="4"/>
  <c r="E525" i="4"/>
  <c r="E515" i="4"/>
  <c r="C416" i="1"/>
  <c r="D416" i="1"/>
  <c r="C417" i="1"/>
  <c r="D417" i="1"/>
  <c r="C418" i="1"/>
  <c r="D418" i="1"/>
  <c r="C419" i="1"/>
  <c r="D419" i="1"/>
  <c r="C420" i="1"/>
  <c r="D420" i="1"/>
  <c r="D421" i="1"/>
  <c r="C422" i="1"/>
  <c r="D422" i="1"/>
  <c r="C423" i="1"/>
  <c r="D423" i="1"/>
  <c r="C424" i="1"/>
  <c r="D424" i="1"/>
  <c r="C425" i="1"/>
  <c r="D425" i="1"/>
  <c r="C426" i="1"/>
  <c r="D426" i="1"/>
  <c r="C427" i="1"/>
  <c r="D427" i="1"/>
  <c r="C428" i="1"/>
  <c r="D428" i="1"/>
  <c r="C429" i="1"/>
  <c r="C430" i="1"/>
  <c r="D430" i="1"/>
  <c r="C431" i="1"/>
  <c r="D431" i="1"/>
  <c r="C432" i="1"/>
  <c r="D432" i="1"/>
  <c r="C433" i="1"/>
  <c r="D433" i="1"/>
  <c r="C434" i="1"/>
  <c r="D434" i="1"/>
  <c r="C435" i="1"/>
  <c r="D435" i="1"/>
  <c r="C436" i="1"/>
  <c r="D436" i="1"/>
  <c r="C437" i="1"/>
  <c r="D437" i="1"/>
  <c r="C438" i="1"/>
  <c r="D438" i="1"/>
  <c r="C439" i="1"/>
  <c r="D439" i="1"/>
  <c r="C440" i="1"/>
  <c r="D440" i="1"/>
  <c r="D441" i="1"/>
  <c r="C442" i="1"/>
  <c r="D442" i="1"/>
  <c r="C443" i="1"/>
  <c r="D443" i="1"/>
  <c r="C444" i="1"/>
  <c r="D444" i="1"/>
  <c r="C445" i="1"/>
  <c r="D445" i="1"/>
  <c r="C446" i="1"/>
  <c r="D446" i="1"/>
  <c r="C447" i="1"/>
  <c r="D447" i="1"/>
  <c r="C448" i="1"/>
  <c r="D448" i="1"/>
  <c r="C449" i="1"/>
  <c r="D449" i="1"/>
  <c r="C450" i="1"/>
  <c r="D450" i="1"/>
  <c r="C451" i="1"/>
  <c r="D451" i="1"/>
  <c r="C452" i="1"/>
  <c r="D452" i="1"/>
  <c r="C454" i="1"/>
  <c r="D454" i="1"/>
  <c r="C455" i="1"/>
  <c r="D455" i="1"/>
  <c r="C456" i="1"/>
  <c r="D456" i="1"/>
  <c r="D457" i="1"/>
  <c r="C458" i="1"/>
  <c r="D458" i="1"/>
  <c r="C459" i="1"/>
  <c r="D459" i="1"/>
  <c r="C460" i="1"/>
  <c r="D460" i="1"/>
  <c r="C461" i="1"/>
  <c r="D461" i="1"/>
  <c r="C462" i="1"/>
  <c r="D462" i="1"/>
  <c r="C463" i="1"/>
  <c r="C464" i="1"/>
  <c r="D464" i="1"/>
  <c r="C465" i="1"/>
  <c r="D465" i="1"/>
  <c r="D467" i="1"/>
  <c r="C468" i="1"/>
  <c r="D468" i="1"/>
  <c r="C469" i="1"/>
  <c r="D469" i="1"/>
  <c r="C470" i="1"/>
  <c r="D470" i="1"/>
  <c r="C471" i="1"/>
  <c r="D471" i="1"/>
  <c r="C472" i="1"/>
  <c r="D472" i="1"/>
  <c r="C473" i="1"/>
  <c r="D473" i="1"/>
  <c r="C474" i="1"/>
  <c r="D474" i="1"/>
  <c r="C475" i="1"/>
  <c r="D475" i="1"/>
  <c r="C476" i="1"/>
  <c r="D476" i="1"/>
  <c r="C477" i="1"/>
  <c r="D477"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D501" i="1"/>
  <c r="C502" i="1"/>
  <c r="D502" i="1"/>
  <c r="C503" i="1"/>
  <c r="D503" i="1"/>
  <c r="C504" i="1"/>
  <c r="D504" i="1"/>
  <c r="C505" i="1"/>
  <c r="D505" i="1"/>
  <c r="C506" i="1"/>
  <c r="D506" i="1"/>
  <c r="C507" i="1"/>
  <c r="D507" i="1"/>
  <c r="C508" i="1"/>
  <c r="D508" i="1"/>
  <c r="D509" i="1"/>
  <c r="C510" i="1"/>
  <c r="C511" i="1"/>
  <c r="D511" i="1"/>
  <c r="C512" i="1"/>
  <c r="D512" i="1"/>
  <c r="C513" i="1"/>
  <c r="D513" i="1"/>
  <c r="C514" i="1"/>
  <c r="D514" i="1"/>
  <c r="C515" i="1"/>
  <c r="D515" i="1"/>
  <c r="D516" i="1"/>
  <c r="C517" i="1"/>
  <c r="D517" i="1"/>
  <c r="C518" i="1"/>
  <c r="D518" i="1"/>
  <c r="C519" i="1"/>
  <c r="D519" i="1"/>
  <c r="C520" i="1"/>
  <c r="D520" i="1"/>
  <c r="C521" i="1"/>
  <c r="D521" i="1"/>
  <c r="D530" i="4"/>
  <c r="D535" i="4"/>
  <c r="D538" i="4"/>
  <c r="D543" i="4"/>
  <c r="C537" i="1" s="1"/>
  <c r="D550" i="4"/>
  <c r="D555" i="4"/>
  <c r="D563" i="4"/>
  <c r="D529" i="4"/>
  <c r="D568" i="4"/>
  <c r="D571" i="4"/>
  <c r="D574" i="4"/>
  <c r="D577" i="4"/>
  <c r="D581" i="4"/>
  <c r="D585" i="4"/>
  <c r="D587" i="4"/>
  <c r="D590" i="4"/>
  <c r="D594" i="4"/>
  <c r="D599" i="4"/>
  <c r="D603" i="4"/>
  <c r="D605" i="4"/>
  <c r="D612" i="4"/>
  <c r="D617" i="4"/>
  <c r="C611" i="1" s="1"/>
  <c r="D626" i="4"/>
  <c r="D625" i="4" s="1"/>
  <c r="C619" i="1" s="1"/>
  <c r="D629" i="4"/>
  <c r="D632" i="4"/>
  <c r="C626" i="1" s="1"/>
  <c r="E530" i="4"/>
  <c r="E535" i="4"/>
  <c r="E538" i="4"/>
  <c r="E543" i="4"/>
  <c r="E550" i="4"/>
  <c r="D544" i="1" s="1"/>
  <c r="E555" i="4"/>
  <c r="E563" i="4"/>
  <c r="E568" i="4"/>
  <c r="D562" i="1" s="1"/>
  <c r="E571" i="4"/>
  <c r="E574" i="4"/>
  <c r="E577" i="4"/>
  <c r="E567" i="4"/>
  <c r="E581" i="4"/>
  <c r="E585" i="4"/>
  <c r="E587" i="4"/>
  <c r="E580" i="4" s="1"/>
  <c r="D574" i="1" s="1"/>
  <c r="E590" i="4"/>
  <c r="D584" i="1" s="1"/>
  <c r="E594" i="4"/>
  <c r="E599" i="4"/>
  <c r="E603" i="4"/>
  <c r="D597" i="1" s="1"/>
  <c r="E605" i="4"/>
  <c r="E612" i="4"/>
  <c r="E617" i="4"/>
  <c r="E593" i="4"/>
  <c r="D587" i="1" s="1"/>
  <c r="E626" i="4"/>
  <c r="E629" i="4"/>
  <c r="E632" i="4"/>
  <c r="E625" i="4"/>
  <c r="D619" i="1" s="1"/>
  <c r="C524" i="1"/>
  <c r="C525" i="1"/>
  <c r="D525" i="1"/>
  <c r="C526" i="1"/>
  <c r="D526" i="1"/>
  <c r="C527" i="1"/>
  <c r="D527" i="1"/>
  <c r="C528" i="1"/>
  <c r="D528" i="1"/>
  <c r="C529" i="1"/>
  <c r="D529" i="1"/>
  <c r="C530" i="1"/>
  <c r="D530" i="1"/>
  <c r="C531" i="1"/>
  <c r="D531" i="1"/>
  <c r="C532" i="1"/>
  <c r="D532" i="1"/>
  <c r="C533" i="1"/>
  <c r="D533" i="1"/>
  <c r="C534" i="1"/>
  <c r="D534" i="1"/>
  <c r="C535" i="1"/>
  <c r="D535" i="1"/>
  <c r="C536" i="1"/>
  <c r="D536" i="1"/>
  <c r="D537" i="1"/>
  <c r="C538" i="1"/>
  <c r="D538" i="1"/>
  <c r="C539" i="1"/>
  <c r="D539" i="1"/>
  <c r="C540" i="1"/>
  <c r="D540" i="1"/>
  <c r="C541" i="1"/>
  <c r="D541" i="1"/>
  <c r="C542" i="1"/>
  <c r="D542" i="1"/>
  <c r="C543" i="1"/>
  <c r="D543" i="1"/>
  <c r="C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D561" i="1"/>
  <c r="C562" i="1"/>
  <c r="C563" i="1"/>
  <c r="D563" i="1"/>
  <c r="C564" i="1"/>
  <c r="D564" i="1"/>
  <c r="C565" i="1"/>
  <c r="D565" i="1"/>
  <c r="C566" i="1"/>
  <c r="D566" i="1"/>
  <c r="C567" i="1"/>
  <c r="D567" i="1"/>
  <c r="C568" i="1"/>
  <c r="D568" i="1"/>
  <c r="C569" i="1"/>
  <c r="D569" i="1"/>
  <c r="C570" i="1"/>
  <c r="D570" i="1"/>
  <c r="D571" i="1"/>
  <c r="C572" i="1"/>
  <c r="D572" i="1"/>
  <c r="C573" i="1"/>
  <c r="D573" i="1"/>
  <c r="C575" i="1"/>
  <c r="D575" i="1"/>
  <c r="C576" i="1"/>
  <c r="D576" i="1"/>
  <c r="C577" i="1"/>
  <c r="D577" i="1"/>
  <c r="C578" i="1"/>
  <c r="D578" i="1"/>
  <c r="C579" i="1"/>
  <c r="D579" i="1"/>
  <c r="C580" i="1"/>
  <c r="D580" i="1"/>
  <c r="D581" i="1"/>
  <c r="C582" i="1"/>
  <c r="D582" i="1"/>
  <c r="C583" i="1"/>
  <c r="D583" i="1"/>
  <c r="C584" i="1"/>
  <c r="C585" i="1"/>
  <c r="D585" i="1"/>
  <c r="C586" i="1"/>
  <c r="D586" i="1"/>
  <c r="C588" i="1"/>
  <c r="D588" i="1"/>
  <c r="C589" i="1"/>
  <c r="D589" i="1"/>
  <c r="C590" i="1"/>
  <c r="D590" i="1"/>
  <c r="C591" i="1"/>
  <c r="D591" i="1"/>
  <c r="C592" i="1"/>
  <c r="D592" i="1"/>
  <c r="D593" i="1"/>
  <c r="C594" i="1"/>
  <c r="D594" i="1"/>
  <c r="C595" i="1"/>
  <c r="D595" i="1"/>
  <c r="C596" i="1"/>
  <c r="D596" i="1"/>
  <c r="C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D611" i="1"/>
  <c r="C612" i="1"/>
  <c r="D612" i="1"/>
  <c r="C613" i="1"/>
  <c r="D613" i="1"/>
  <c r="C614" i="1"/>
  <c r="D614" i="1"/>
  <c r="C615" i="1"/>
  <c r="D615" i="1"/>
  <c r="C616" i="1"/>
  <c r="D616" i="1"/>
  <c r="C617" i="1"/>
  <c r="D617" i="1"/>
  <c r="C618" i="1"/>
  <c r="D618" i="1"/>
  <c r="C620" i="1"/>
  <c r="D620" i="1"/>
  <c r="C621" i="1"/>
  <c r="D621" i="1"/>
  <c r="C622" i="1"/>
  <c r="D622" i="1"/>
  <c r="C623" i="1"/>
  <c r="D623" i="1"/>
  <c r="C624" i="1"/>
  <c r="D624" i="1"/>
  <c r="C625" i="1"/>
  <c r="D625" i="1"/>
  <c r="D626" i="1"/>
  <c r="C627" i="1"/>
  <c r="D627" i="1"/>
  <c r="C628" i="1"/>
  <c r="D628" i="1"/>
  <c r="C631" i="1"/>
  <c r="D631" i="1"/>
  <c r="C632" i="1"/>
  <c r="D632" i="1"/>
  <c r="D643" i="4"/>
  <c r="C637" i="1" s="1"/>
  <c r="E643" i="4"/>
  <c r="D637" i="1"/>
  <c r="D644" i="4"/>
  <c r="C638" i="1" s="1"/>
  <c r="E644" i="4"/>
  <c r="D638" i="1"/>
  <c r="C641" i="1"/>
  <c r="D641" i="1"/>
  <c r="C642" i="1"/>
  <c r="D642" i="1"/>
  <c r="C643" i="1"/>
  <c r="D643" i="1"/>
  <c r="C644" i="1"/>
  <c r="D644" i="1"/>
  <c r="D652" i="4"/>
  <c r="C645" i="1" s="1"/>
  <c r="E652" i="4"/>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E272" i="9"/>
  <c r="M271" i="9"/>
  <c r="L271" i="9"/>
  <c r="E271" i="9"/>
  <c r="M270" i="9"/>
  <c r="L270" i="9"/>
  <c r="F270" i="9" s="1"/>
  <c r="E270" i="9"/>
  <c r="M269" i="9"/>
  <c r="L269" i="9"/>
  <c r="F269" i="9"/>
  <c r="E269" i="9"/>
  <c r="M268" i="9"/>
  <c r="L268" i="9"/>
  <c r="F268" i="9" s="1"/>
  <c r="E268" i="9"/>
  <c r="M267" i="9"/>
  <c r="L267" i="9"/>
  <c r="F267" i="9" s="1"/>
  <c r="E267" i="9"/>
  <c r="B267" i="9"/>
  <c r="M266" i="9"/>
  <c r="L266" i="9"/>
  <c r="F266" i="9" s="1"/>
  <c r="E266" i="9"/>
  <c r="B266" i="9" s="1"/>
  <c r="M265" i="9"/>
  <c r="L265" i="9"/>
  <c r="F265" i="9"/>
  <c r="E265" i="9"/>
  <c r="B265" i="9" s="1"/>
  <c r="M264" i="9"/>
  <c r="L264" i="9"/>
  <c r="F264" i="9" s="1"/>
  <c r="E264" i="9"/>
  <c r="B264" i="9" s="1"/>
  <c r="M263" i="9"/>
  <c r="L263" i="9"/>
  <c r="E263" i="9"/>
  <c r="M262" i="9"/>
  <c r="L262" i="9"/>
  <c r="F262" i="9" s="1"/>
  <c r="E262" i="9"/>
  <c r="M261" i="9"/>
  <c r="L261" i="9"/>
  <c r="F261" i="9"/>
  <c r="E261" i="9"/>
  <c r="M260" i="9"/>
  <c r="L260" i="9"/>
  <c r="F260" i="9" s="1"/>
  <c r="E260" i="9"/>
  <c r="M259" i="9"/>
  <c r="L259" i="9"/>
  <c r="F259" i="9" s="1"/>
  <c r="E259" i="9"/>
  <c r="B259" i="9"/>
  <c r="M258" i="9"/>
  <c r="L258" i="9"/>
  <c r="F258" i="9" s="1"/>
  <c r="E258" i="9"/>
  <c r="B258" i="9" s="1"/>
  <c r="M257" i="9"/>
  <c r="L257" i="9"/>
  <c r="F257" i="9"/>
  <c r="E257" i="9"/>
  <c r="B257" i="9" s="1"/>
  <c r="M256" i="9"/>
  <c r="L256" i="9"/>
  <c r="F256" i="9" s="1"/>
  <c r="B256" i="9" s="1"/>
  <c r="E256" i="9"/>
  <c r="M255" i="9"/>
  <c r="L255" i="9"/>
  <c r="E255" i="9"/>
  <c r="M254" i="9"/>
  <c r="L254" i="9"/>
  <c r="F254" i="9" s="1"/>
  <c r="E254" i="9"/>
  <c r="M253" i="9"/>
  <c r="L253" i="9"/>
  <c r="F253" i="9"/>
  <c r="E253" i="9"/>
  <c r="M252" i="9"/>
  <c r="L252" i="9"/>
  <c r="F252" i="9" s="1"/>
  <c r="B252" i="9" s="1"/>
  <c r="E252" i="9"/>
  <c r="M251" i="9"/>
  <c r="L251" i="9"/>
  <c r="F251" i="9" s="1"/>
  <c r="E251" i="9"/>
  <c r="B251" i="9"/>
  <c r="M250" i="9"/>
  <c r="F250" i="9" s="1"/>
  <c r="L250" i="9"/>
  <c r="E250" i="9"/>
  <c r="B250" i="9" s="1"/>
  <c r="M249" i="9"/>
  <c r="L249" i="9"/>
  <c r="F249" i="9"/>
  <c r="E249" i="9"/>
  <c r="B249" i="9" s="1"/>
  <c r="M248" i="9"/>
  <c r="L248" i="9"/>
  <c r="F248" i="9" s="1"/>
  <c r="B248" i="9" s="1"/>
  <c r="E248" i="9"/>
  <c r="M247" i="9"/>
  <c r="L247" i="9"/>
  <c r="E247" i="9"/>
  <c r="M246" i="9"/>
  <c r="F246" i="9" s="1"/>
  <c r="L246" i="9"/>
  <c r="E246" i="9"/>
  <c r="M245" i="9"/>
  <c r="L245" i="9"/>
  <c r="F245" i="9"/>
  <c r="E245" i="9"/>
  <c r="M244" i="9"/>
  <c r="L244" i="9"/>
  <c r="F244" i="9" s="1"/>
  <c r="B244" i="9" s="1"/>
  <c r="E244" i="9"/>
  <c r="M243" i="9"/>
  <c r="L243" i="9"/>
  <c r="F243" i="9" s="1"/>
  <c r="E243" i="9"/>
  <c r="B243" i="9"/>
  <c r="M242" i="9"/>
  <c r="F242" i="9" s="1"/>
  <c r="L242" i="9"/>
  <c r="E242" i="9"/>
  <c r="B242" i="9" s="1"/>
  <c r="M241" i="9"/>
  <c r="L241" i="9"/>
  <c r="F241" i="9"/>
  <c r="E241" i="9"/>
  <c r="B241" i="9" s="1"/>
  <c r="M240" i="9"/>
  <c r="L240" i="9"/>
  <c r="F240" i="9" s="1"/>
  <c r="B240" i="9" s="1"/>
  <c r="E240" i="9"/>
  <c r="M239" i="9"/>
  <c r="L239" i="9"/>
  <c r="E239" i="9"/>
  <c r="M238" i="9"/>
  <c r="F238" i="9" s="1"/>
  <c r="B238" i="9" s="1"/>
  <c r="L238" i="9"/>
  <c r="E238" i="9"/>
  <c r="M237" i="9"/>
  <c r="L237" i="9"/>
  <c r="F237" i="9"/>
  <c r="E237" i="9"/>
  <c r="B237" i="9" s="1"/>
  <c r="M236" i="9"/>
  <c r="L236" i="9"/>
  <c r="F236" i="9" s="1"/>
  <c r="B236" i="9" s="1"/>
  <c r="E236" i="9"/>
  <c r="M235" i="9"/>
  <c r="L235" i="9"/>
  <c r="E235" i="9"/>
  <c r="M234" i="9"/>
  <c r="L234" i="9"/>
  <c r="E234" i="9"/>
  <c r="M233" i="9"/>
  <c r="F233" i="9" s="1"/>
  <c r="L233" i="9"/>
  <c r="E233" i="9"/>
  <c r="B233" i="9" s="1"/>
  <c r="M232" i="9"/>
  <c r="L232" i="9"/>
  <c r="F232" i="9"/>
  <c r="E232" i="9"/>
  <c r="B232" i="9" s="1"/>
  <c r="M231" i="9"/>
  <c r="L231" i="9"/>
  <c r="F231" i="9" s="1"/>
  <c r="B231" i="9" s="1"/>
  <c r="E231" i="9"/>
  <c r="M230" i="9"/>
  <c r="L230" i="9"/>
  <c r="E230" i="9"/>
  <c r="M229" i="9"/>
  <c r="F229" i="9" s="1"/>
  <c r="L229" i="9"/>
  <c r="E229" i="9"/>
  <c r="B229" i="9" s="1"/>
  <c r="M228" i="9"/>
  <c r="L228" i="9"/>
  <c r="F228" i="9"/>
  <c r="E228" i="9"/>
  <c r="M227" i="9"/>
  <c r="L227" i="9"/>
  <c r="F227" i="9" s="1"/>
  <c r="B227" i="9" s="1"/>
  <c r="E227" i="9"/>
  <c r="M226" i="9"/>
  <c r="L226" i="9"/>
  <c r="E226" i="9"/>
  <c r="H225" i="9"/>
  <c r="E225" i="9" s="1"/>
  <c r="B225" i="9" s="1"/>
  <c r="G225" i="9"/>
  <c r="F225" i="9"/>
  <c r="M224" i="9"/>
  <c r="L224" i="9"/>
  <c r="F224" i="9"/>
  <c r="E224" i="9"/>
  <c r="B224" i="9" s="1"/>
  <c r="M223" i="9"/>
  <c r="L223" i="9"/>
  <c r="F223" i="9" s="1"/>
  <c r="B223" i="9" s="1"/>
  <c r="E223" i="9"/>
  <c r="M222" i="9"/>
  <c r="L222" i="9"/>
  <c r="E222" i="9"/>
  <c r="M221" i="9"/>
  <c r="F221" i="9" s="1"/>
  <c r="L221" i="9"/>
  <c r="E221" i="9"/>
  <c r="B221" i="9"/>
  <c r="M220" i="9"/>
  <c r="L220" i="9"/>
  <c r="F220" i="9"/>
  <c r="E220" i="9"/>
  <c r="B220" i="9" s="1"/>
  <c r="M219" i="9"/>
  <c r="L219" i="9"/>
  <c r="F219" i="9" s="1"/>
  <c r="B219" i="9" s="1"/>
  <c r="E219" i="9"/>
  <c r="M218" i="9"/>
  <c r="L218" i="9"/>
  <c r="E218" i="9"/>
  <c r="M217" i="9"/>
  <c r="F217" i="9" s="1"/>
  <c r="L217" i="9"/>
  <c r="E217" i="9"/>
  <c r="B217" i="9"/>
  <c r="M216" i="9"/>
  <c r="L216" i="9"/>
  <c r="F216" i="9" s="1"/>
  <c r="E216" i="9"/>
  <c r="M215" i="9"/>
  <c r="L215" i="9"/>
  <c r="F215" i="9" s="1"/>
  <c r="B215" i="9" s="1"/>
  <c r="E215" i="9"/>
  <c r="M214" i="9"/>
  <c r="L214" i="9"/>
  <c r="E214" i="9"/>
  <c r="M213" i="9"/>
  <c r="F213" i="9" s="1"/>
  <c r="L213" i="9"/>
  <c r="E213" i="9"/>
  <c r="B213" i="9"/>
  <c r="M212" i="9"/>
  <c r="L212" i="9"/>
  <c r="F212" i="9"/>
  <c r="E212" i="9"/>
  <c r="B212" i="9" s="1"/>
  <c r="G211" i="9"/>
  <c r="F211" i="9"/>
  <c r="E211" i="9"/>
  <c r="F210" i="9"/>
  <c r="G209" i="9"/>
  <c r="F209" i="9"/>
  <c r="E209" i="9"/>
  <c r="B209" i="9" s="1"/>
  <c r="F208" i="9"/>
  <c r="G207" i="9"/>
  <c r="F207" i="9"/>
  <c r="E207" i="9"/>
  <c r="F206" i="9"/>
  <c r="G205" i="9"/>
  <c r="F205" i="9"/>
  <c r="E205" i="9"/>
  <c r="G204" i="9"/>
  <c r="F204" i="9"/>
  <c r="E204" i="9"/>
  <c r="G203" i="9"/>
  <c r="F203" i="9"/>
  <c r="E203" i="9"/>
  <c r="B203" i="9" s="1"/>
  <c r="F202" i="9"/>
  <c r="G201" i="9"/>
  <c r="F201" i="9"/>
  <c r="E201" i="9"/>
  <c r="G200" i="9"/>
  <c r="F200" i="9"/>
  <c r="E200" i="9"/>
  <c r="B200" i="9" s="1"/>
  <c r="G199" i="9"/>
  <c r="E199" i="9" s="1"/>
  <c r="B199" i="9" s="1"/>
  <c r="F199" i="9"/>
  <c r="G198" i="9"/>
  <c r="E198" i="9" s="1"/>
  <c r="B198" i="9" s="1"/>
  <c r="F198" i="9"/>
  <c r="G197" i="9"/>
  <c r="F197" i="9"/>
  <c r="E197" i="9"/>
  <c r="G196" i="9"/>
  <c r="F196" i="9"/>
  <c r="E196" i="9"/>
  <c r="B196" i="9" s="1"/>
  <c r="G195" i="9"/>
  <c r="E195" i="9" s="1"/>
  <c r="B195" i="9" s="1"/>
  <c r="F195" i="9"/>
  <c r="G194" i="9"/>
  <c r="E194" i="9" s="1"/>
  <c r="B194" i="9" s="1"/>
  <c r="F194" i="9"/>
  <c r="G193" i="9"/>
  <c r="F193" i="9"/>
  <c r="E193" i="9"/>
  <c r="G192" i="9"/>
  <c r="F192" i="9"/>
  <c r="E192" i="9"/>
  <c r="B192" i="9" s="1"/>
  <c r="L191" i="9"/>
  <c r="F191" i="9" s="1"/>
  <c r="B191" i="9" s="1"/>
  <c r="G191" i="9"/>
  <c r="E191" i="9" s="1"/>
  <c r="G190" i="9"/>
  <c r="E190" i="9" s="1"/>
  <c r="B190" i="9" s="1"/>
  <c r="F190" i="9"/>
  <c r="G189" i="9"/>
  <c r="E189" i="9" s="1"/>
  <c r="B189" i="9" s="1"/>
  <c r="F189" i="9"/>
  <c r="G188" i="9"/>
  <c r="E188" i="9" s="1"/>
  <c r="F188" i="9"/>
  <c r="B188" i="9" s="1"/>
  <c r="G187" i="9"/>
  <c r="E187" i="9" s="1"/>
  <c r="F187" i="9"/>
  <c r="B187" i="9"/>
  <c r="G186" i="9"/>
  <c r="E186" i="9" s="1"/>
  <c r="B186" i="9" s="1"/>
  <c r="F186" i="9"/>
  <c r="G185" i="9"/>
  <c r="E185" i="9" s="1"/>
  <c r="B185" i="9" s="1"/>
  <c r="F185" i="9"/>
  <c r="G184" i="9"/>
  <c r="E184" i="9" s="1"/>
  <c r="F184" i="9"/>
  <c r="B184" i="9" s="1"/>
  <c r="G183" i="9"/>
  <c r="E183" i="9" s="1"/>
  <c r="F183" i="9"/>
  <c r="B183" i="9"/>
  <c r="G182" i="9"/>
  <c r="E182" i="9" s="1"/>
  <c r="B182" i="9" s="1"/>
  <c r="F182" i="9"/>
  <c r="G181" i="9"/>
  <c r="E181" i="9" s="1"/>
  <c r="B181" i="9" s="1"/>
  <c r="F181" i="9"/>
  <c r="G180" i="9"/>
  <c r="E180" i="9" s="1"/>
  <c r="F180" i="9"/>
  <c r="B180" i="9" s="1"/>
  <c r="G179" i="9"/>
  <c r="E179" i="9" s="1"/>
  <c r="F179" i="9"/>
  <c r="B179" i="9"/>
  <c r="G178" i="9"/>
  <c r="E178" i="9" s="1"/>
  <c r="B178" i="9" s="1"/>
  <c r="F178" i="9"/>
  <c r="G177" i="9"/>
  <c r="E177" i="9" s="1"/>
  <c r="B177" i="9" s="1"/>
  <c r="F177" i="9"/>
  <c r="G176" i="9"/>
  <c r="E176" i="9" s="1"/>
  <c r="F176" i="9"/>
  <c r="B176" i="9" s="1"/>
  <c r="G175" i="9"/>
  <c r="E175" i="9" s="1"/>
  <c r="F175" i="9"/>
  <c r="B175" i="9"/>
  <c r="G174" i="9"/>
  <c r="E174" i="9" s="1"/>
  <c r="B174" i="9" s="1"/>
  <c r="F174" i="9"/>
  <c r="G173" i="9"/>
  <c r="E173" i="9" s="1"/>
  <c r="B173" i="9" s="1"/>
  <c r="F173" i="9"/>
  <c r="G172" i="9"/>
  <c r="E172" i="9" s="1"/>
  <c r="F172" i="9"/>
  <c r="B172" i="9" s="1"/>
  <c r="G171" i="9"/>
  <c r="E171" i="9" s="1"/>
  <c r="F171" i="9"/>
  <c r="B171" i="9"/>
  <c r="G170" i="9"/>
  <c r="E170" i="9" s="1"/>
  <c r="B170" i="9" s="1"/>
  <c r="F170" i="9"/>
  <c r="G169" i="9"/>
  <c r="E169" i="9" s="1"/>
  <c r="B169" i="9" s="1"/>
  <c r="F169" i="9"/>
  <c r="G168" i="9"/>
  <c r="E168" i="9" s="1"/>
  <c r="F168" i="9"/>
  <c r="B168" i="9" s="1"/>
  <c r="G167" i="9"/>
  <c r="E167" i="9" s="1"/>
  <c r="F167" i="9"/>
  <c r="B167" i="9"/>
  <c r="G166" i="9"/>
  <c r="E166" i="9" s="1"/>
  <c r="B166" i="9" s="1"/>
  <c r="F166" i="9"/>
  <c r="H165" i="9"/>
  <c r="G165" i="9"/>
  <c r="F165" i="9"/>
  <c r="H164" i="9"/>
  <c r="G164" i="9"/>
  <c r="F164" i="9"/>
  <c r="E164" i="9"/>
  <c r="B164" i="9" s="1"/>
  <c r="G163" i="9"/>
  <c r="F163" i="9"/>
  <c r="E163" i="9"/>
  <c r="B163" i="9" s="1"/>
  <c r="F162" i="9"/>
  <c r="G161" i="9"/>
  <c r="F161" i="9"/>
  <c r="E161" i="9"/>
  <c r="B161" i="9"/>
  <c r="G160" i="9"/>
  <c r="F160" i="9"/>
  <c r="E160" i="9"/>
  <c r="B160" i="9"/>
  <c r="H159" i="9"/>
  <c r="G159" i="9"/>
  <c r="F159" i="9"/>
  <c r="E159" i="9"/>
  <c r="B159" i="9" s="1"/>
  <c r="H158" i="9"/>
  <c r="G158" i="9"/>
  <c r="F158" i="9"/>
  <c r="H157" i="9"/>
  <c r="G157" i="9"/>
  <c r="F157" i="9"/>
  <c r="E157" i="9"/>
  <c r="B157" i="9" s="1"/>
  <c r="H156" i="9"/>
  <c r="G156" i="9"/>
  <c r="F156" i="9"/>
  <c r="E156" i="9"/>
  <c r="B156" i="9" s="1"/>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F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F50" i="9"/>
  <c r="H49" i="9"/>
  <c r="G49" i="9"/>
  <c r="F49" i="9"/>
  <c r="E49" i="9"/>
  <c r="B49" i="9" s="1"/>
  <c r="H48" i="9"/>
  <c r="G48" i="9"/>
  <c r="F48" i="9"/>
  <c r="E48" i="9"/>
  <c r="H47" i="9"/>
  <c r="G47" i="9"/>
  <c r="E47" i="9" s="1"/>
  <c r="B47" i="9" s="1"/>
  <c r="F47" i="9"/>
  <c r="H46" i="9"/>
  <c r="G46" i="9"/>
  <c r="F46" i="9"/>
  <c r="H45" i="9"/>
  <c r="G45" i="9"/>
  <c r="F45" i="9"/>
  <c r="E45" i="9"/>
  <c r="B45" i="9" s="1"/>
  <c r="H44" i="9"/>
  <c r="G44" i="9"/>
  <c r="F44" i="9"/>
  <c r="E44" i="9"/>
  <c r="B44" i="9" s="1"/>
  <c r="H43" i="9"/>
  <c r="G43" i="9"/>
  <c r="E43" i="9" s="1"/>
  <c r="B43" i="9" s="1"/>
  <c r="F43" i="9"/>
  <c r="H42" i="9"/>
  <c r="G42" i="9"/>
  <c r="F42" i="9"/>
  <c r="H41" i="9"/>
  <c r="G41" i="9"/>
  <c r="F41" i="9"/>
  <c r="E41" i="9"/>
  <c r="B41" i="9" s="1"/>
  <c r="H40" i="9"/>
  <c r="G40" i="9"/>
  <c r="F40" i="9"/>
  <c r="E40" i="9"/>
  <c r="H39" i="9"/>
  <c r="G39" i="9"/>
  <c r="E39" i="9" s="1"/>
  <c r="B39" i="9" s="1"/>
  <c r="F39" i="9"/>
  <c r="H38" i="9"/>
  <c r="G38" i="9"/>
  <c r="E38" i="9" s="1"/>
  <c r="B38" i="9" s="1"/>
  <c r="F38" i="9"/>
  <c r="H37" i="9"/>
  <c r="G37" i="9"/>
  <c r="F37" i="9"/>
  <c r="E37" i="9"/>
  <c r="B37" i="9" s="1"/>
  <c r="H36" i="9"/>
  <c r="G36" i="9"/>
  <c r="F36" i="9"/>
  <c r="E36" i="9"/>
  <c r="H35" i="9"/>
  <c r="G35" i="9"/>
  <c r="E35" i="9" s="1"/>
  <c r="B35" i="9" s="1"/>
  <c r="F35" i="9"/>
  <c r="H34" i="9"/>
  <c r="G34" i="9"/>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H23" i="9"/>
  <c r="G23" i="9"/>
  <c r="E23" i="9" s="1"/>
  <c r="B23" i="9" s="1"/>
  <c r="F23" i="9"/>
  <c r="H22" i="9"/>
  <c r="G22" i="9"/>
  <c r="E22" i="9" s="1"/>
  <c r="B22" i="9" s="1"/>
  <c r="F22" i="9"/>
  <c r="H21" i="9"/>
  <c r="G21" i="9"/>
  <c r="F21" i="9"/>
  <c r="E21" i="9"/>
  <c r="B21" i="9" s="1"/>
  <c r="H20" i="9"/>
  <c r="G20" i="9"/>
  <c r="F20" i="9"/>
  <c r="E20" i="9"/>
  <c r="C1299" i="1"/>
  <c r="D1299" i="1"/>
  <c r="C1300" i="1"/>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C1401" i="1"/>
  <c r="D1401" i="1"/>
  <c r="C1402" i="1"/>
  <c r="D1402" i="1"/>
  <c r="C1403" i="1"/>
  <c r="D1403" i="1"/>
  <c r="C1404" i="1"/>
  <c r="D1404" i="1"/>
  <c r="C1405" i="1"/>
  <c r="D1405" i="1"/>
  <c r="C1406" i="1"/>
  <c r="D1406" i="1"/>
  <c r="C1407" i="1"/>
  <c r="D1407"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H3" i="9"/>
  <c r="D984" i="1"/>
  <c r="D985" i="1"/>
  <c r="C986" i="1"/>
  <c r="D986" i="1"/>
  <c r="C987" i="1"/>
  <c r="D987" i="1"/>
  <c r="C988" i="1"/>
  <c r="D988" i="1"/>
  <c r="C989" i="1"/>
  <c r="D989"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C1011" i="1"/>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D1041" i="1"/>
  <c r="C1042" i="1"/>
  <c r="D1042" i="1"/>
  <c r="C1043" i="1"/>
  <c r="D1043" i="1"/>
  <c r="C1044" i="1"/>
  <c r="D1044" i="1"/>
  <c r="C1045" i="1"/>
  <c r="D1045"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C1180" i="1"/>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H10" i="3" a="1"/>
  <c r="H10" i="3" s="1"/>
  <c r="L3" i="9" s="1"/>
  <c r="C1480" i="1"/>
  <c r="C1481" i="1"/>
  <c r="G1481" i="1" s="1"/>
  <c r="C1482" i="1"/>
  <c r="C1483" i="1"/>
  <c r="C1484" i="1"/>
  <c r="C1485" i="1"/>
  <c r="G1485" i="1" s="1"/>
  <c r="C1486" i="1"/>
  <c r="C1487" i="1"/>
  <c r="C1488" i="1"/>
  <c r="C1489" i="1"/>
  <c r="G1489" i="1" s="1"/>
  <c r="C1490" i="1"/>
  <c r="C1491" i="1"/>
  <c r="C1492" i="1"/>
  <c r="C1493" i="1"/>
  <c r="G1493" i="1" s="1"/>
  <c r="C1494" i="1"/>
  <c r="C1495" i="1"/>
  <c r="C1496" i="1"/>
  <c r="C1497" i="1"/>
  <c r="G1497" i="1" s="1"/>
  <c r="C1498" i="1"/>
  <c r="C1500" i="1"/>
  <c r="C1501" i="1"/>
  <c r="G1501" i="1" s="1"/>
  <c r="C1502" i="1"/>
  <c r="C1503" i="1"/>
  <c r="C1504" i="1"/>
  <c r="C1505" i="1"/>
  <c r="G1505" i="1" s="1"/>
  <c r="C1506" i="1"/>
  <c r="C1507" i="1"/>
  <c r="C1508" i="1"/>
  <c r="C1509" i="1"/>
  <c r="G1509" i="1" s="1"/>
  <c r="C1510" i="1"/>
  <c r="C1511" i="1"/>
  <c r="C1512" i="1"/>
  <c r="C1513" i="1"/>
  <c r="G1513" i="1" s="1"/>
  <c r="C1514" i="1"/>
  <c r="C1515" i="1"/>
  <c r="C1516" i="1"/>
  <c r="C1519" i="1"/>
  <c r="C1520" i="1"/>
  <c r="C1521" i="1"/>
  <c r="G1521" i="1" s="1"/>
  <c r="C1522" i="1"/>
  <c r="C1523" i="1"/>
  <c r="C1525" i="1"/>
  <c r="G1525" i="1" s="1"/>
  <c r="C1526" i="1"/>
  <c r="C1527" i="1"/>
  <c r="C1528" i="1"/>
  <c r="C1529" i="1"/>
  <c r="G1529" i="1" s="1"/>
  <c r="C1530" i="1"/>
  <c r="C1531" i="1"/>
  <c r="C1532" i="1"/>
  <c r="C1533" i="1"/>
  <c r="G1533" i="1" s="1"/>
  <c r="C1534" i="1"/>
  <c r="C1535" i="1"/>
  <c r="C1536" i="1"/>
  <c r="C1537" i="1"/>
  <c r="G1537" i="1" s="1"/>
  <c r="C1538" i="1"/>
  <c r="C1539" i="1"/>
  <c r="C1540" i="1"/>
  <c r="C1541" i="1"/>
  <c r="G1541" i="1" s="1"/>
  <c r="C1542" i="1"/>
  <c r="C1543" i="1"/>
  <c r="C1544" i="1"/>
  <c r="C1545" i="1"/>
  <c r="G1545" i="1" s="1"/>
  <c r="C1546" i="1"/>
  <c r="C1547" i="1"/>
  <c r="C1548" i="1"/>
  <c r="C1549" i="1"/>
  <c r="G1549" i="1" s="1"/>
  <c r="C1550" i="1"/>
  <c r="C1551" i="1"/>
  <c r="C1552" i="1"/>
  <c r="C1553" i="1"/>
  <c r="G1553" i="1" s="1"/>
  <c r="C1554" i="1"/>
  <c r="C1555" i="1"/>
  <c r="C1556" i="1"/>
  <c r="C1557" i="1"/>
  <c r="G1557" i="1" s="1"/>
  <c r="C1558" i="1"/>
  <c r="C1559" i="1"/>
  <c r="C1560" i="1"/>
  <c r="C1561" i="1"/>
  <c r="G1561" i="1" s="1"/>
  <c r="C1562" i="1"/>
  <c r="C1563" i="1"/>
  <c r="C1564" i="1"/>
  <c r="C1565" i="1"/>
  <c r="G1565" i="1" s="1"/>
  <c r="C1566" i="1"/>
  <c r="C1567" i="1"/>
  <c r="C1568" i="1"/>
  <c r="C1569" i="1"/>
  <c r="G1569" i="1" s="1"/>
  <c r="C1570" i="1"/>
  <c r="C1571" i="1"/>
  <c r="C1572" i="1"/>
  <c r="C1573" i="1"/>
  <c r="G1573" i="1" s="1"/>
  <c r="C1574" i="1"/>
  <c r="C1575" i="1"/>
  <c r="C1576" i="1"/>
  <c r="C1577" i="1"/>
  <c r="G1577" i="1" s="1"/>
  <c r="C1578" i="1"/>
  <c r="C1579" i="1"/>
  <c r="C1580" i="1"/>
  <c r="F4" i="9"/>
  <c r="G3" i="9"/>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6" i="5"/>
  <c r="F85" i="5"/>
  <c r="F84" i="5"/>
  <c r="F83" i="5"/>
  <c r="F82" i="5"/>
  <c r="F81" i="5"/>
  <c r="F80" i="5"/>
  <c r="F79" i="5"/>
  <c r="F78" i="5"/>
  <c r="F77" i="5"/>
  <c r="F76" i="5"/>
  <c r="F75" i="5"/>
  <c r="F74" i="5"/>
  <c r="F73" i="5"/>
  <c r="F72" i="5"/>
  <c r="F71" i="5"/>
  <c r="F70" i="5"/>
  <c r="F69" i="5"/>
  <c r="F67" i="5"/>
  <c r="F66" i="5"/>
  <c r="F65" i="5"/>
  <c r="F64"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1" i="5"/>
  <c r="F10" i="5"/>
  <c r="F9" i="5"/>
  <c r="F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F651" i="4"/>
  <c r="F650" i="4"/>
  <c r="F649" i="4"/>
  <c r="F647" i="4"/>
  <c r="F644" i="4"/>
  <c r="F643" i="4"/>
  <c r="F638" i="4"/>
  <c r="F637"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2" i="4"/>
  <c r="F591" i="4"/>
  <c r="F590" i="4"/>
  <c r="F589" i="4"/>
  <c r="F588" i="4"/>
  <c r="F587" i="4"/>
  <c r="F586" i="4"/>
  <c r="F585" i="4"/>
  <c r="F584" i="4"/>
  <c r="F583" i="4"/>
  <c r="F582" i="4"/>
  <c r="F581" i="4"/>
  <c r="F579" i="4"/>
  <c r="F578" i="4"/>
  <c r="F577" i="4"/>
  <c r="F576" i="4"/>
  <c r="F575" i="4"/>
  <c r="F574" i="4"/>
  <c r="F573" i="4"/>
  <c r="F572" i="4"/>
  <c r="F571" i="4"/>
  <c r="F570" i="4"/>
  <c r="F569" i="4"/>
  <c r="F568"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7" i="4"/>
  <c r="F526" i="4"/>
  <c r="F525" i="4"/>
  <c r="F524" i="4"/>
  <c r="F523" i="4"/>
  <c r="F522" i="4"/>
  <c r="F521" i="4"/>
  <c r="F520" i="4"/>
  <c r="F519" i="4"/>
  <c r="F518" i="4"/>
  <c r="F517" i="4"/>
  <c r="F516"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3" i="4"/>
  <c r="F482" i="4"/>
  <c r="F481" i="4"/>
  <c r="F480" i="4"/>
  <c r="F479" i="4"/>
  <c r="F478" i="4"/>
  <c r="F477" i="4"/>
  <c r="F476" i="4"/>
  <c r="F475" i="4"/>
  <c r="F474" i="4"/>
  <c r="F473" i="4"/>
  <c r="F471" i="4"/>
  <c r="F470" i="4"/>
  <c r="F469" i="4"/>
  <c r="F468" i="4"/>
  <c r="F467" i="4"/>
  <c r="F466" i="4"/>
  <c r="F465" i="4"/>
  <c r="F464" i="4"/>
  <c r="F463" i="4"/>
  <c r="F462" i="4"/>
  <c r="F461" i="4"/>
  <c r="F460"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9" i="4"/>
  <c r="F428" i="4"/>
  <c r="F427" i="4"/>
  <c r="F426" i="4"/>
  <c r="F425" i="4"/>
  <c r="F424" i="4"/>
  <c r="F423" i="4"/>
  <c r="F422" i="4"/>
  <c r="F418" i="4"/>
  <c r="F417" i="4"/>
  <c r="F416" i="4"/>
  <c r="F411" i="4"/>
  <c r="F410" i="4"/>
  <c r="F409" i="4"/>
  <c r="F406" i="4"/>
  <c r="F405" i="4"/>
  <c r="F404" i="4"/>
  <c r="F403" i="4"/>
  <c r="F402" i="4"/>
  <c r="F401" i="4"/>
  <c r="F400" i="4"/>
  <c r="F399" i="4"/>
  <c r="F398" i="4"/>
  <c r="F397"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6" i="4"/>
  <c r="F295" i="4"/>
  <c r="F294" i="4"/>
  <c r="F293" i="4"/>
  <c r="F292"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3" i="4"/>
  <c r="F222" i="4"/>
  <c r="F221" i="4"/>
  <c r="F220" i="4"/>
  <c r="F219" i="4"/>
  <c r="F218" i="4"/>
  <c r="F217" i="4"/>
  <c r="F216" i="4"/>
  <c r="F214" i="4"/>
  <c r="F213" i="4"/>
  <c r="F212" i="4"/>
  <c r="F211" i="4"/>
  <c r="F210" i="4"/>
  <c r="F209" i="4"/>
  <c r="F208" i="4"/>
  <c r="F207" i="4"/>
  <c r="F206" i="4"/>
  <c r="F205" i="4"/>
  <c r="F204" i="4"/>
  <c r="F203" i="4"/>
  <c r="F202" i="4"/>
  <c r="F201" i="4"/>
  <c r="F200" i="4"/>
  <c r="F199" i="4"/>
  <c r="F198" i="4"/>
  <c r="F197"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2" i="4"/>
  <c r="F161" i="4"/>
  <c r="F160" i="4"/>
  <c r="F159" i="4"/>
  <c r="F158" i="4"/>
  <c r="F157" i="4"/>
  <c r="F156" i="4"/>
  <c r="F155" i="4"/>
  <c r="F154" i="4"/>
  <c r="F153" i="4"/>
  <c r="F152" i="4"/>
  <c r="F150" i="4"/>
  <c r="F149" i="4"/>
  <c r="F148" i="4"/>
  <c r="F147" i="4"/>
  <c r="F146" i="4"/>
  <c r="F145" i="4"/>
  <c r="F144" i="4"/>
  <c r="F143" i="4"/>
  <c r="F142" i="4"/>
  <c r="F141" i="4"/>
  <c r="F140" i="4"/>
  <c r="F138" i="4"/>
  <c r="F137" i="4"/>
  <c r="F136" i="4"/>
  <c r="F135" i="4"/>
  <c r="F134" i="4"/>
  <c r="F133" i="4"/>
  <c r="F132" i="4"/>
  <c r="F131" i="4"/>
  <c r="F130" i="4"/>
  <c r="F129" i="4"/>
  <c r="F128" i="4"/>
  <c r="F127" i="4"/>
  <c r="F126" i="4"/>
  <c r="F125" i="4"/>
  <c r="F123" i="4"/>
  <c r="F122" i="4"/>
  <c r="F121" i="4"/>
  <c r="F120" i="4"/>
  <c r="F119" i="4"/>
  <c r="F118" i="4"/>
  <c r="F117" i="4"/>
  <c r="F116" i="4"/>
  <c r="F115" i="4"/>
  <c r="F114" i="4"/>
  <c r="F113" i="4"/>
  <c r="F112" i="4"/>
  <c r="F111" i="4"/>
  <c r="F110" i="4"/>
  <c r="F109" i="4"/>
  <c r="F108" i="4"/>
  <c r="F107" i="4"/>
  <c r="F105" i="4"/>
  <c r="F104" i="4"/>
  <c r="F103" i="4"/>
  <c r="F102" i="4"/>
  <c r="F101" i="4"/>
  <c r="F100" i="4"/>
  <c r="F99" i="4"/>
  <c r="F98" i="4"/>
  <c r="F97" i="4"/>
  <c r="F96" i="4"/>
  <c r="F95" i="4"/>
  <c r="F94" i="4"/>
  <c r="F93" i="4"/>
  <c r="F92" i="4"/>
  <c r="F91" i="4"/>
  <c r="F90" i="4"/>
  <c r="F89" i="4"/>
  <c r="F88" i="4"/>
  <c r="F87" i="4"/>
  <c r="F86" i="4"/>
  <c r="F85" i="4"/>
  <c r="F84" i="4"/>
  <c r="F83"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49" i="4"/>
  <c r="F48" i="4"/>
  <c r="F47" i="4"/>
  <c r="F46" i="4"/>
  <c r="F45"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I36" i="3"/>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I25" i="3"/>
  <c r="H25" i="3"/>
  <c r="G25" i="3"/>
  <c r="B25" i="3"/>
  <c r="I24" i="3"/>
  <c r="H24" i="3"/>
  <c r="G24" i="3"/>
  <c r="B24" i="3"/>
  <c r="I23" i="3"/>
  <c r="G23" i="3"/>
  <c r="B23" i="3"/>
  <c r="G22" i="3"/>
  <c r="B22" i="3"/>
  <c r="I21" i="3"/>
  <c r="G21" i="3"/>
  <c r="B21" i="3"/>
  <c r="I20" i="3"/>
  <c r="G20" i="3"/>
  <c r="B20" i="3"/>
  <c r="G19" i="3"/>
  <c r="B19" i="3"/>
  <c r="G18" i="3"/>
  <c r="B18" i="3"/>
  <c r="G17" i="3"/>
  <c r="B17" i="3"/>
  <c r="G16" i="3"/>
  <c r="B16" i="3"/>
  <c r="H1580" i="1"/>
  <c r="G1580" i="1"/>
  <c r="H1579" i="1"/>
  <c r="G1579" i="1"/>
  <c r="H1578" i="1"/>
  <c r="G1578" i="1"/>
  <c r="H1577" i="1"/>
  <c r="H1576" i="1"/>
  <c r="G1576" i="1"/>
  <c r="H1575" i="1"/>
  <c r="G1575" i="1"/>
  <c r="H1574" i="1"/>
  <c r="G1574" i="1"/>
  <c r="H1573" i="1"/>
  <c r="H1572" i="1"/>
  <c r="G1572" i="1"/>
  <c r="H1571" i="1"/>
  <c r="G1571" i="1"/>
  <c r="H1570" i="1"/>
  <c r="G1570" i="1"/>
  <c r="H1569" i="1"/>
  <c r="H1568" i="1"/>
  <c r="G1568" i="1"/>
  <c r="H1567" i="1"/>
  <c r="G1567" i="1"/>
  <c r="H1566" i="1"/>
  <c r="G1566" i="1"/>
  <c r="H1565" i="1"/>
  <c r="H1564" i="1"/>
  <c r="G1564" i="1"/>
  <c r="H1563" i="1"/>
  <c r="G1563" i="1"/>
  <c r="H1562" i="1"/>
  <c r="G1562" i="1"/>
  <c r="H1561" i="1"/>
  <c r="H1560" i="1"/>
  <c r="G1560" i="1"/>
  <c r="H1559" i="1"/>
  <c r="G1559" i="1"/>
  <c r="H1558" i="1"/>
  <c r="G1558" i="1"/>
  <c r="H1557" i="1"/>
  <c r="H1556" i="1"/>
  <c r="G1556" i="1"/>
  <c r="H1555" i="1"/>
  <c r="G1555" i="1"/>
  <c r="H1554" i="1"/>
  <c r="G1554" i="1"/>
  <c r="H1553" i="1"/>
  <c r="H1552" i="1"/>
  <c r="G1552" i="1"/>
  <c r="H1551" i="1"/>
  <c r="G1551" i="1"/>
  <c r="H1550" i="1"/>
  <c r="G1550" i="1"/>
  <c r="H1549" i="1"/>
  <c r="H1548" i="1"/>
  <c r="G1548" i="1"/>
  <c r="H1547" i="1"/>
  <c r="G1547" i="1"/>
  <c r="H1546" i="1"/>
  <c r="G1546" i="1"/>
  <c r="H1545" i="1"/>
  <c r="H1544" i="1"/>
  <c r="G1544" i="1"/>
  <c r="H1543" i="1"/>
  <c r="G1543" i="1"/>
  <c r="H1542" i="1"/>
  <c r="G1542" i="1"/>
  <c r="H1541" i="1"/>
  <c r="H1540" i="1"/>
  <c r="G1540" i="1"/>
  <c r="H1539" i="1"/>
  <c r="G1539" i="1"/>
  <c r="H1538" i="1"/>
  <c r="G1538" i="1"/>
  <c r="H1537" i="1"/>
  <c r="H1536" i="1"/>
  <c r="G1536" i="1"/>
  <c r="H1535" i="1"/>
  <c r="G1535" i="1"/>
  <c r="H1534" i="1"/>
  <c r="G1534" i="1"/>
  <c r="H1533" i="1"/>
  <c r="H1532" i="1"/>
  <c r="G1532" i="1"/>
  <c r="H1531" i="1"/>
  <c r="G1531" i="1"/>
  <c r="H1530" i="1"/>
  <c r="G1530" i="1"/>
  <c r="H1529" i="1"/>
  <c r="H1528" i="1"/>
  <c r="G1528" i="1"/>
  <c r="H1527" i="1"/>
  <c r="G1527" i="1"/>
  <c r="H1526" i="1"/>
  <c r="G1526" i="1"/>
  <c r="H1525" i="1"/>
  <c r="H1523" i="1"/>
  <c r="G1523" i="1"/>
  <c r="H1522" i="1"/>
  <c r="G1522" i="1"/>
  <c r="H1520" i="1"/>
  <c r="G1520" i="1"/>
  <c r="H1519" i="1"/>
  <c r="G1519" i="1"/>
  <c r="H1516" i="1"/>
  <c r="G1516" i="1"/>
  <c r="H1515" i="1"/>
  <c r="G1515" i="1"/>
  <c r="H1514" i="1"/>
  <c r="G1514" i="1"/>
  <c r="H1513" i="1"/>
  <c r="H1512" i="1"/>
  <c r="G1512" i="1"/>
  <c r="H1511" i="1"/>
  <c r="G1511" i="1"/>
  <c r="H1510" i="1"/>
  <c r="G1510" i="1"/>
  <c r="H1509" i="1"/>
  <c r="H1508" i="1"/>
  <c r="G1508" i="1"/>
  <c r="H1507" i="1"/>
  <c r="G1507" i="1"/>
  <c r="H1506" i="1"/>
  <c r="G1506" i="1"/>
  <c r="H1504" i="1"/>
  <c r="G1504" i="1"/>
  <c r="H1503" i="1"/>
  <c r="G1503" i="1"/>
  <c r="H1502" i="1"/>
  <c r="G1502" i="1"/>
  <c r="H1500" i="1"/>
  <c r="G1500" i="1"/>
  <c r="H1498" i="1"/>
  <c r="G1498" i="1"/>
  <c r="H1497" i="1"/>
  <c r="H1496" i="1"/>
  <c r="G1496" i="1"/>
  <c r="H1495" i="1"/>
  <c r="G1495" i="1"/>
  <c r="H1494" i="1"/>
  <c r="G1494" i="1"/>
  <c r="H1493" i="1"/>
  <c r="H1492" i="1"/>
  <c r="G1492" i="1"/>
  <c r="H1491" i="1"/>
  <c r="G1491" i="1"/>
  <c r="H1490" i="1"/>
  <c r="G1490" i="1"/>
  <c r="H1489" i="1"/>
  <c r="H1488" i="1"/>
  <c r="G1488" i="1"/>
  <c r="H1487" i="1"/>
  <c r="G1487" i="1"/>
  <c r="H1486" i="1"/>
  <c r="G1486" i="1"/>
  <c r="H1485" i="1"/>
  <c r="H1484" i="1"/>
  <c r="G1484" i="1"/>
  <c r="H1483" i="1"/>
  <c r="G1483" i="1"/>
  <c r="H1482" i="1"/>
  <c r="G1482" i="1"/>
  <c r="H1481" i="1"/>
  <c r="H1480" i="1"/>
  <c r="G1480" i="1"/>
  <c r="C1479" i="1"/>
  <c r="D1479" i="1"/>
  <c r="J1479" i="1"/>
  <c r="G1479" i="1"/>
  <c r="I1479" i="1" s="1"/>
  <c r="H1479" i="1"/>
  <c r="C1478" i="1"/>
  <c r="D1478" i="1"/>
  <c r="C1477" i="1"/>
  <c r="J1477" i="1" s="1"/>
  <c r="D1477" i="1"/>
  <c r="G1477" i="1"/>
  <c r="I1477" i="1" s="1"/>
  <c r="H1477" i="1"/>
  <c r="C1476" i="1"/>
  <c r="G1476" i="1" s="1"/>
  <c r="D1476" i="1"/>
  <c r="J1476" i="1"/>
  <c r="H1476" i="1"/>
  <c r="I1476" i="1" s="1"/>
  <c r="C1475" i="1"/>
  <c r="D1475" i="1"/>
  <c r="H1475" i="1"/>
  <c r="G1475" i="1"/>
  <c r="C1474" i="1"/>
  <c r="D1474" i="1"/>
  <c r="J1474" i="1"/>
  <c r="G1474" i="1"/>
  <c r="I1474" i="1" s="1"/>
  <c r="H1474" i="1"/>
  <c r="C1473" i="1"/>
  <c r="D1473" i="1"/>
  <c r="C1472" i="1"/>
  <c r="J1472" i="1" s="1"/>
  <c r="D1472" i="1"/>
  <c r="G1472" i="1"/>
  <c r="I1472" i="1" s="1"/>
  <c r="H1472" i="1"/>
  <c r="C1471" i="1"/>
  <c r="D1471" i="1"/>
  <c r="C1470" i="1"/>
  <c r="H1470" i="1" s="1"/>
  <c r="D1470" i="1"/>
  <c r="G1470" i="1"/>
  <c r="D1469" i="1"/>
  <c r="C1468" i="1"/>
  <c r="J1468" i="1" s="1"/>
  <c r="D1468" i="1"/>
  <c r="G1468" i="1"/>
  <c r="I1468" i="1" s="1"/>
  <c r="H1468" i="1"/>
  <c r="C1467" i="1"/>
  <c r="D1467" i="1"/>
  <c r="C1466" i="1"/>
  <c r="J1466" i="1" s="1"/>
  <c r="D1466" i="1"/>
  <c r="G1466" i="1"/>
  <c r="I1466" i="1" s="1"/>
  <c r="H1466" i="1"/>
  <c r="C1465" i="1"/>
  <c r="D1465" i="1"/>
  <c r="C1464" i="1"/>
  <c r="J1464" i="1" s="1"/>
  <c r="D1464" i="1"/>
  <c r="G1464" i="1"/>
  <c r="I1464" i="1" s="1"/>
  <c r="H1464" i="1"/>
  <c r="C1463" i="1"/>
  <c r="D1463" i="1"/>
  <c r="C1462" i="1"/>
  <c r="J1462" i="1" s="1"/>
  <c r="D1462" i="1"/>
  <c r="G1462" i="1"/>
  <c r="I1462" i="1" s="1"/>
  <c r="H1462" i="1"/>
  <c r="C1461" i="1"/>
  <c r="D1461" i="1"/>
  <c r="C1460" i="1"/>
  <c r="D1460" i="1"/>
  <c r="C1459" i="1"/>
  <c r="J1459" i="1" s="1"/>
  <c r="D1459" i="1"/>
  <c r="G1459" i="1"/>
  <c r="I1459" i="1" s="1"/>
  <c r="H1459" i="1"/>
  <c r="C1458" i="1"/>
  <c r="D1458" i="1"/>
  <c r="C1457" i="1"/>
  <c r="J1457" i="1" s="1"/>
  <c r="D1457" i="1"/>
  <c r="G1457" i="1"/>
  <c r="I1457" i="1" s="1"/>
  <c r="H1457" i="1"/>
  <c r="C1456" i="1"/>
  <c r="D1456" i="1"/>
  <c r="C1455" i="1"/>
  <c r="J1455" i="1" s="1"/>
  <c r="D1455" i="1"/>
  <c r="G1455" i="1"/>
  <c r="I1455" i="1" s="1"/>
  <c r="H1455" i="1"/>
  <c r="C1454" i="1"/>
  <c r="D1454" i="1"/>
  <c r="C1453" i="1"/>
  <c r="C1452" i="1"/>
  <c r="D1452" i="1"/>
  <c r="C1451" i="1"/>
  <c r="J1451" i="1" s="1"/>
  <c r="D1451" i="1"/>
  <c r="G1451" i="1"/>
  <c r="I1451" i="1" s="1"/>
  <c r="H1451" i="1"/>
  <c r="C1450" i="1"/>
  <c r="D1450" i="1"/>
  <c r="C1449" i="1"/>
  <c r="J1449" i="1" s="1"/>
  <c r="D1449" i="1"/>
  <c r="G1449" i="1"/>
  <c r="I1449" i="1" s="1"/>
  <c r="H1449" i="1"/>
  <c r="C1448" i="1"/>
  <c r="D1448" i="1"/>
  <c r="C1447" i="1"/>
  <c r="J1447" i="1" s="1"/>
  <c r="D1447" i="1"/>
  <c r="G1447" i="1"/>
  <c r="I1447" i="1" s="1"/>
  <c r="H1447" i="1"/>
  <c r="C1446" i="1"/>
  <c r="D1446" i="1"/>
  <c r="C1445" i="1"/>
  <c r="J1445" i="1" s="1"/>
  <c r="D1445" i="1"/>
  <c r="H1445" i="1"/>
  <c r="G1445" i="1"/>
  <c r="C1444" i="1"/>
  <c r="D1444" i="1"/>
  <c r="J1444" i="1"/>
  <c r="G1444" i="1"/>
  <c r="I1444" i="1" s="1"/>
  <c r="H1444" i="1"/>
  <c r="C1443" i="1"/>
  <c r="D1443" i="1"/>
  <c r="H1443" i="1"/>
  <c r="C1442" i="1"/>
  <c r="D1442" i="1"/>
  <c r="J1442" i="1"/>
  <c r="G1442" i="1"/>
  <c r="I1442" i="1" s="1"/>
  <c r="H1442" i="1"/>
  <c r="C1441" i="1"/>
  <c r="D1441" i="1"/>
  <c r="H1441" i="1"/>
  <c r="C1440" i="1"/>
  <c r="D1440" i="1"/>
  <c r="J1440" i="1"/>
  <c r="G1440" i="1"/>
  <c r="I1440" i="1" s="1"/>
  <c r="H1440" i="1"/>
  <c r="C1439" i="1"/>
  <c r="D1439" i="1"/>
  <c r="H1439" i="1"/>
  <c r="C1438" i="1"/>
  <c r="D1438" i="1"/>
  <c r="H1438" i="1"/>
  <c r="G1438" i="1"/>
  <c r="C1437" i="1"/>
  <c r="D1437" i="1"/>
  <c r="H1437" i="1"/>
  <c r="G1437" i="1"/>
  <c r="C1436"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5" i="1"/>
  <c r="G1045" i="1"/>
  <c r="H1044" i="1"/>
  <c r="G1044" i="1"/>
  <c r="H1043" i="1"/>
  <c r="G1043" i="1"/>
  <c r="H1042" i="1"/>
  <c r="G1042"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89" i="1"/>
  <c r="G989" i="1"/>
  <c r="H988" i="1"/>
  <c r="G988" i="1"/>
  <c r="H987" i="1"/>
  <c r="G987" i="1"/>
  <c r="H986" i="1"/>
  <c r="G986"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38" i="1"/>
  <c r="G638" i="1"/>
  <c r="H637" i="1"/>
  <c r="G637" i="1"/>
  <c r="H632" i="1"/>
  <c r="G632" i="1"/>
  <c r="H631" i="1"/>
  <c r="G631"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2" i="1"/>
  <c r="G592" i="1"/>
  <c r="H591" i="1"/>
  <c r="G591" i="1"/>
  <c r="H590" i="1"/>
  <c r="G590" i="1"/>
  <c r="H589" i="1"/>
  <c r="G589" i="1"/>
  <c r="H588" i="1"/>
  <c r="G588" i="1"/>
  <c r="H586" i="1"/>
  <c r="G586" i="1"/>
  <c r="H585" i="1"/>
  <c r="G585" i="1"/>
  <c r="H584" i="1"/>
  <c r="G584" i="1"/>
  <c r="H583" i="1"/>
  <c r="G583" i="1"/>
  <c r="H582" i="1"/>
  <c r="G582" i="1"/>
  <c r="H580" i="1"/>
  <c r="G580" i="1"/>
  <c r="H579" i="1"/>
  <c r="G579" i="1"/>
  <c r="H578" i="1"/>
  <c r="G578" i="1"/>
  <c r="H577" i="1"/>
  <c r="G577" i="1"/>
  <c r="H576" i="1"/>
  <c r="G576" i="1"/>
  <c r="H575" i="1"/>
  <c r="G575" i="1"/>
  <c r="H573" i="1"/>
  <c r="G573" i="1"/>
  <c r="H572" i="1"/>
  <c r="G572" i="1"/>
  <c r="H570" i="1"/>
  <c r="G570" i="1"/>
  <c r="H569" i="1"/>
  <c r="G569" i="1"/>
  <c r="H568" i="1"/>
  <c r="G568" i="1"/>
  <c r="H567" i="1"/>
  <c r="G567" i="1"/>
  <c r="H566" i="1"/>
  <c r="G566" i="1"/>
  <c r="H565" i="1"/>
  <c r="G565" i="1"/>
  <c r="H564" i="1"/>
  <c r="G564" i="1"/>
  <c r="H563" i="1"/>
  <c r="G563" i="1"/>
  <c r="H562" i="1"/>
  <c r="G562"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1" i="1"/>
  <c r="G521" i="1"/>
  <c r="H520" i="1"/>
  <c r="G520" i="1"/>
  <c r="H519" i="1"/>
  <c r="G519" i="1"/>
  <c r="H518" i="1"/>
  <c r="G518" i="1"/>
  <c r="H517" i="1"/>
  <c r="G517" i="1"/>
  <c r="H515" i="1"/>
  <c r="G515" i="1"/>
  <c r="H514" i="1"/>
  <c r="G514" i="1"/>
  <c r="H513" i="1"/>
  <c r="G513" i="1"/>
  <c r="H512" i="1"/>
  <c r="G512" i="1"/>
  <c r="H511" i="1"/>
  <c r="G511" i="1"/>
  <c r="H510" i="1"/>
  <c r="G510"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7" i="1"/>
  <c r="G477" i="1"/>
  <c r="H476" i="1"/>
  <c r="G476" i="1"/>
  <c r="H475" i="1"/>
  <c r="G475" i="1"/>
  <c r="H474" i="1"/>
  <c r="G474" i="1"/>
  <c r="H473" i="1"/>
  <c r="G473" i="1"/>
  <c r="H472" i="1"/>
  <c r="G472" i="1"/>
  <c r="H471" i="1"/>
  <c r="G471" i="1"/>
  <c r="H470" i="1"/>
  <c r="G470" i="1"/>
  <c r="H469" i="1"/>
  <c r="G469" i="1"/>
  <c r="H468" i="1"/>
  <c r="G468" i="1"/>
  <c r="H465" i="1"/>
  <c r="G465" i="1"/>
  <c r="H464" i="1"/>
  <c r="G464" i="1"/>
  <c r="H463" i="1"/>
  <c r="G463" i="1"/>
  <c r="H462" i="1"/>
  <c r="G462" i="1"/>
  <c r="H461" i="1"/>
  <c r="G461" i="1"/>
  <c r="H460" i="1"/>
  <c r="G460" i="1"/>
  <c r="H459" i="1"/>
  <c r="G459" i="1"/>
  <c r="H458" i="1"/>
  <c r="G458" i="1"/>
  <c r="H456" i="1"/>
  <c r="G456" i="1"/>
  <c r="H455" i="1"/>
  <c r="G455" i="1"/>
  <c r="H454" i="1"/>
  <c r="G454"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0" i="1"/>
  <c r="G420" i="1"/>
  <c r="H419" i="1"/>
  <c r="G419" i="1"/>
  <c r="H418" i="1"/>
  <c r="G418" i="1"/>
  <c r="H417" i="1"/>
  <c r="G417" i="1"/>
  <c r="H416" i="1"/>
  <c r="G416" i="1"/>
  <c r="H413" i="1"/>
  <c r="G413" i="1"/>
  <c r="H412" i="1"/>
  <c r="G412" i="1"/>
  <c r="H411" i="1"/>
  <c r="G411" i="1"/>
  <c r="H406" i="1"/>
  <c r="G406" i="1"/>
  <c r="H405" i="1"/>
  <c r="G405" i="1"/>
  <c r="H404" i="1"/>
  <c r="G404" i="1"/>
  <c r="H401" i="1"/>
  <c r="G401" i="1"/>
  <c r="H400" i="1"/>
  <c r="G400" i="1"/>
  <c r="H399" i="1"/>
  <c r="G399" i="1"/>
  <c r="H398" i="1"/>
  <c r="G398" i="1"/>
  <c r="H397" i="1"/>
  <c r="G397" i="1"/>
  <c r="H396" i="1"/>
  <c r="G396" i="1"/>
  <c r="H395" i="1"/>
  <c r="G395" i="1"/>
  <c r="H394" i="1"/>
  <c r="G394" i="1"/>
  <c r="H393" i="1"/>
  <c r="G393"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4" i="1"/>
  <c r="G344" i="1"/>
  <c r="H343" i="1"/>
  <c r="G343" i="1"/>
  <c r="H342" i="1"/>
  <c r="G342" i="1"/>
  <c r="H341" i="1"/>
  <c r="G341"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5" i="1"/>
  <c r="G305" i="1"/>
  <c r="H304" i="1"/>
  <c r="G304" i="1"/>
  <c r="H303" i="1"/>
  <c r="G303" i="1"/>
  <c r="H302" i="1"/>
  <c r="G302" i="1"/>
  <c r="H301" i="1"/>
  <c r="G301" i="1"/>
  <c r="H300" i="1"/>
  <c r="G300" i="1"/>
  <c r="H299" i="1"/>
  <c r="G299" i="1"/>
  <c r="H298" i="1"/>
  <c r="G298" i="1"/>
  <c r="H297" i="1"/>
  <c r="G297" i="1"/>
  <c r="H296" i="1"/>
  <c r="G296" i="1"/>
  <c r="H295" i="1"/>
  <c r="G295" i="1"/>
  <c r="H292" i="1"/>
  <c r="G292" i="1"/>
  <c r="H291" i="1"/>
  <c r="G291" i="1"/>
  <c r="H290" i="1"/>
  <c r="G290" i="1"/>
  <c r="H289" i="1"/>
  <c r="G289" i="1"/>
  <c r="H288" i="1"/>
  <c r="G288"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3" i="1"/>
  <c r="G263" i="1"/>
  <c r="H262" i="1"/>
  <c r="G262" i="1"/>
  <c r="H261" i="1"/>
  <c r="G261" i="1"/>
  <c r="H260" i="1"/>
  <c r="G260" i="1"/>
  <c r="H258" i="1"/>
  <c r="G258" i="1"/>
  <c r="H257" i="1"/>
  <c r="G257" i="1"/>
  <c r="H256" i="1"/>
  <c r="G256" i="1"/>
  <c r="H255" i="1"/>
  <c r="G255" i="1"/>
  <c r="H254" i="1"/>
  <c r="G254" i="1"/>
  <c r="H253" i="1"/>
  <c r="G253" i="1"/>
  <c r="H252" i="1"/>
  <c r="G252" i="1"/>
  <c r="H251" i="1"/>
  <c r="G251" i="1"/>
  <c r="H250" i="1"/>
  <c r="G250"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19" i="1"/>
  <c r="G219" i="1"/>
  <c r="H218" i="1"/>
  <c r="G218" i="1"/>
  <c r="H217" i="1"/>
  <c r="G217" i="1"/>
  <c r="H216" i="1"/>
  <c r="G216" i="1"/>
  <c r="H215" i="1"/>
  <c r="G215" i="1"/>
  <c r="H214" i="1"/>
  <c r="G214" i="1"/>
  <c r="H213" i="1"/>
  <c r="G213"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4" i="1"/>
  <c r="G164" i="1"/>
  <c r="H163" i="1"/>
  <c r="G163" i="1"/>
  <c r="H162" i="1"/>
  <c r="G162" i="1"/>
  <c r="H161" i="1"/>
  <c r="G161" i="1"/>
  <c r="H160" i="1"/>
  <c r="G160" i="1"/>
  <c r="H158" i="1"/>
  <c r="G158" i="1"/>
  <c r="H157" i="1"/>
  <c r="G157" i="1"/>
  <c r="H156" i="1"/>
  <c r="G156" i="1"/>
  <c r="H155" i="1"/>
  <c r="G155" i="1"/>
  <c r="H154" i="1"/>
  <c r="G154" i="1"/>
  <c r="H153" i="1"/>
  <c r="G153" i="1"/>
  <c r="H152" i="1"/>
  <c r="G152" i="1"/>
  <c r="H151" i="1"/>
  <c r="G151" i="1"/>
  <c r="H150" i="1"/>
  <c r="G150" i="1"/>
  <c r="H149" i="1"/>
  <c r="G149" i="1"/>
  <c r="H148" i="1"/>
  <c r="G148" i="1"/>
  <c r="H146" i="1"/>
  <c r="G146" i="1"/>
  <c r="H145" i="1"/>
  <c r="G145" i="1"/>
  <c r="H144" i="1"/>
  <c r="G144" i="1"/>
  <c r="H143" i="1"/>
  <c r="G143" i="1"/>
  <c r="H142" i="1"/>
  <c r="G142" i="1"/>
  <c r="H141" i="1"/>
  <c r="G141" i="1"/>
  <c r="H140" i="1"/>
  <c r="G140" i="1"/>
  <c r="H139" i="1"/>
  <c r="G139" i="1"/>
  <c r="H138" i="1"/>
  <c r="G138" i="1"/>
  <c r="H137" i="1"/>
  <c r="G137"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4" i="1"/>
  <c r="G54" i="1"/>
  <c r="H53" i="1"/>
  <c r="G53" i="1"/>
  <c r="H52" i="1"/>
  <c r="G52" i="1"/>
  <c r="H51" i="1"/>
  <c r="G51" i="1"/>
  <c r="H50" i="1"/>
  <c r="G50" i="1"/>
  <c r="H49" i="1"/>
  <c r="G49" i="1"/>
  <c r="H48" i="1"/>
  <c r="G48" i="1"/>
  <c r="H47" i="1"/>
  <c r="G47" i="1"/>
  <c r="H45" i="1"/>
  <c r="G45" i="1"/>
  <c r="H44" i="1"/>
  <c r="G44" i="1"/>
  <c r="H43" i="1"/>
  <c r="G43" i="1"/>
  <c r="H42" i="1"/>
  <c r="G42"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E283" i="9" l="1"/>
  <c r="B283" i="9" s="1"/>
  <c r="B216" i="9"/>
  <c r="G1450" i="1"/>
  <c r="I1450" i="1" s="1"/>
  <c r="H1450" i="1"/>
  <c r="J1450" i="1"/>
  <c r="G1460" i="1"/>
  <c r="I1460" i="1" s="1"/>
  <c r="H1460" i="1"/>
  <c r="J1460" i="1"/>
  <c r="G1465" i="1"/>
  <c r="H1465" i="1"/>
  <c r="J1465" i="1"/>
  <c r="G1448" i="1"/>
  <c r="H1448" i="1"/>
  <c r="J1448" i="1"/>
  <c r="G1458" i="1"/>
  <c r="H1458" i="1"/>
  <c r="J1458" i="1"/>
  <c r="G1463" i="1"/>
  <c r="I1463" i="1" s="1"/>
  <c r="H1463" i="1"/>
  <c r="J1463" i="1"/>
  <c r="G1446" i="1"/>
  <c r="H1446" i="1"/>
  <c r="J1446" i="1"/>
  <c r="G1456" i="1"/>
  <c r="H1456" i="1"/>
  <c r="J1456" i="1"/>
  <c r="G1461" i="1"/>
  <c r="H1461" i="1"/>
  <c r="J1439" i="1"/>
  <c r="G1439" i="1"/>
  <c r="I1439" i="1" s="1"/>
  <c r="J1441" i="1"/>
  <c r="G1441" i="1"/>
  <c r="I1441" i="1" s="1"/>
  <c r="J1443" i="1"/>
  <c r="G1443" i="1"/>
  <c r="I1443" i="1" s="1"/>
  <c r="G1452" i="1"/>
  <c r="H1452" i="1"/>
  <c r="J1452" i="1"/>
  <c r="G1454" i="1"/>
  <c r="H1454" i="1"/>
  <c r="G1467" i="1"/>
  <c r="H1467" i="1"/>
  <c r="J1467" i="1"/>
  <c r="G1471" i="1"/>
  <c r="H1471" i="1"/>
  <c r="J1471" i="1"/>
  <c r="G1473" i="1"/>
  <c r="I1473" i="1" s="1"/>
  <c r="J1473" i="1"/>
  <c r="H1473" i="1"/>
  <c r="G1478" i="1"/>
  <c r="I1478" i="1" s="1"/>
  <c r="J1478" i="1"/>
  <c r="H1478" i="1"/>
  <c r="C1499" i="1"/>
  <c r="B24" i="9"/>
  <c r="E34" i="9"/>
  <c r="B34" i="9" s="1"/>
  <c r="B40" i="9"/>
  <c r="E50" i="9"/>
  <c r="B50" i="9" s="1"/>
  <c r="E66" i="9"/>
  <c r="B66" i="9" s="1"/>
  <c r="E82" i="9"/>
  <c r="B82" i="9" s="1"/>
  <c r="E98" i="9"/>
  <c r="B98" i="9" s="1"/>
  <c r="E146" i="9"/>
  <c r="B146" i="9" s="1"/>
  <c r="H1505" i="1"/>
  <c r="H1521" i="1"/>
  <c r="C1041" i="1"/>
  <c r="B20" i="9"/>
  <c r="E30" i="9"/>
  <c r="B30" i="9" s="1"/>
  <c r="B36" i="9"/>
  <c r="E46" i="9"/>
  <c r="B46" i="9" s="1"/>
  <c r="B52" i="9"/>
  <c r="E62" i="9"/>
  <c r="B62" i="9" s="1"/>
  <c r="B68" i="9"/>
  <c r="E78" i="9"/>
  <c r="B78" i="9" s="1"/>
  <c r="B84" i="9"/>
  <c r="E94" i="9"/>
  <c r="B94" i="9" s="1"/>
  <c r="B100" i="9"/>
  <c r="E110" i="9"/>
  <c r="B110" i="9" s="1"/>
  <c r="B116" i="9"/>
  <c r="E126" i="9"/>
  <c r="B126" i="9" s="1"/>
  <c r="B132" i="9"/>
  <c r="E142" i="9"/>
  <c r="B142" i="9" s="1"/>
  <c r="B148" i="9"/>
  <c r="H1501" i="1"/>
  <c r="E26" i="9"/>
  <c r="B26" i="9" s="1"/>
  <c r="B32" i="9"/>
  <c r="E42" i="9"/>
  <c r="B42" i="9" s="1"/>
  <c r="B48" i="9"/>
  <c r="E58" i="9"/>
  <c r="B58" i="9" s="1"/>
  <c r="B64" i="9"/>
  <c r="E74" i="9"/>
  <c r="B74" i="9" s="1"/>
  <c r="B80" i="9"/>
  <c r="E90" i="9"/>
  <c r="B90" i="9" s="1"/>
  <c r="B96" i="9"/>
  <c r="E106" i="9"/>
  <c r="B106" i="9" s="1"/>
  <c r="B112" i="9"/>
  <c r="E122" i="9"/>
  <c r="B122" i="9" s="1"/>
  <c r="B128" i="9"/>
  <c r="E138" i="9"/>
  <c r="B138" i="9" s="1"/>
  <c r="B144" i="9"/>
  <c r="E154" i="9"/>
  <c r="B154" i="9" s="1"/>
  <c r="E165" i="9"/>
  <c r="B165" i="9" s="1"/>
  <c r="I10" i="9"/>
  <c r="B211" i="9"/>
  <c r="B228" i="9"/>
  <c r="F234" i="9"/>
  <c r="B234" i="9" s="1"/>
  <c r="D44" i="4"/>
  <c r="C41" i="1"/>
  <c r="G162" i="9"/>
  <c r="E162" i="9" s="1"/>
  <c r="B162" i="9" s="1"/>
  <c r="G208" i="9"/>
  <c r="E208" i="9" s="1"/>
  <c r="B208" i="9" s="1"/>
  <c r="E158" i="9"/>
  <c r="B158" i="9" s="1"/>
  <c r="B205" i="9"/>
  <c r="F214" i="9"/>
  <c r="B214" i="9" s="1"/>
  <c r="F218" i="9"/>
  <c r="B218" i="9" s="1"/>
  <c r="F222" i="9"/>
  <c r="B222" i="9" s="1"/>
  <c r="C571" i="1"/>
  <c r="G210" i="9"/>
  <c r="E210" i="9" s="1"/>
  <c r="B210" i="9" s="1"/>
  <c r="G206" i="9"/>
  <c r="E206" i="9" s="1"/>
  <c r="B206" i="9" s="1"/>
  <c r="G202" i="9"/>
  <c r="E202" i="9" s="1"/>
  <c r="B202" i="9" s="1"/>
  <c r="D528" i="4"/>
  <c r="C523" i="1"/>
  <c r="D415" i="1"/>
  <c r="D472" i="4"/>
  <c r="C467" i="1"/>
  <c r="B193" i="9"/>
  <c r="B197" i="9"/>
  <c r="B201" i="9"/>
  <c r="B204" i="9"/>
  <c r="B207" i="9"/>
  <c r="F226" i="9"/>
  <c r="B226" i="9" s="1"/>
  <c r="F230" i="9"/>
  <c r="B230" i="9" s="1"/>
  <c r="D340" i="1"/>
  <c r="E344" i="4"/>
  <c r="D339" i="1" s="1"/>
  <c r="D221" i="1"/>
  <c r="E224" i="4"/>
  <c r="D220" i="1" s="1"/>
  <c r="D159" i="1"/>
  <c r="D580" i="4"/>
  <c r="C581" i="1"/>
  <c r="D484" i="4"/>
  <c r="C479" i="1"/>
  <c r="E252" i="4"/>
  <c r="D248" i="1" s="1"/>
  <c r="D249" i="1"/>
  <c r="D163" i="4"/>
  <c r="C165" i="1"/>
  <c r="D50" i="4"/>
  <c r="C55" i="1"/>
  <c r="D237" i="5"/>
  <c r="D68" i="5"/>
  <c r="D176" i="5"/>
  <c r="G289" i="9"/>
  <c r="E289" i="9" s="1"/>
  <c r="B289" i="9" s="1"/>
  <c r="B245" i="9"/>
  <c r="B246" i="9"/>
  <c r="B253" i="9"/>
  <c r="B254" i="9"/>
  <c r="B261" i="9"/>
  <c r="B262" i="9"/>
  <c r="B269" i="9"/>
  <c r="B270" i="9"/>
  <c r="D524" i="1"/>
  <c r="E529" i="4"/>
  <c r="D593" i="4"/>
  <c r="C593" i="1"/>
  <c r="D567" i="4"/>
  <c r="E459" i="4"/>
  <c r="D453" i="1" s="1"/>
  <c r="C516" i="1"/>
  <c r="D515" i="4"/>
  <c r="D421" i="4"/>
  <c r="C421" i="1"/>
  <c r="C193" i="1"/>
  <c r="D196" i="4"/>
  <c r="H291" i="9"/>
  <c r="E291" i="9" s="1"/>
  <c r="B291" i="9" s="1"/>
  <c r="E176" i="5"/>
  <c r="F235" i="9"/>
  <c r="B235" i="9" s="1"/>
  <c r="F239" i="9"/>
  <c r="B239" i="9" s="1"/>
  <c r="F247" i="9"/>
  <c r="B247" i="9" s="1"/>
  <c r="F255" i="9"/>
  <c r="B255" i="9" s="1"/>
  <c r="B260" i="9"/>
  <c r="F263" i="9"/>
  <c r="B263" i="9" s="1"/>
  <c r="B268" i="9"/>
  <c r="F271" i="9"/>
  <c r="B271" i="9" s="1"/>
  <c r="E472" i="4"/>
  <c r="D466" i="1" s="1"/>
  <c r="D459" i="4"/>
  <c r="C457" i="1"/>
  <c r="C293" i="1"/>
  <c r="D263" i="4"/>
  <c r="C264" i="1"/>
  <c r="D215" i="4"/>
  <c r="C212" i="1"/>
  <c r="E82" i="4"/>
  <c r="D78" i="1" s="1"/>
  <c r="D79" i="1"/>
  <c r="D12" i="5"/>
  <c r="E5" i="7"/>
  <c r="E106" i="4"/>
  <c r="D102" i="1" s="1"/>
  <c r="D103" i="1"/>
  <c r="E50" i="4"/>
  <c r="D46" i="1" s="1"/>
  <c r="E7" i="4"/>
  <c r="D82" i="4"/>
  <c r="G277" i="9"/>
  <c r="E277" i="9" s="1"/>
  <c r="B277" i="9" s="1"/>
  <c r="G278" i="9"/>
  <c r="E278" i="9" s="1"/>
  <c r="B278" i="9" s="1"/>
  <c r="B281" i="9"/>
  <c r="B285" i="9"/>
  <c r="D38" i="7"/>
  <c r="G297" i="9"/>
  <c r="E297" i="9" s="1"/>
  <c r="D114" i="6"/>
  <c r="E311" i="4"/>
  <c r="D306" i="1" s="1"/>
  <c r="D224" i="4"/>
  <c r="E124" i="4"/>
  <c r="D121" i="1"/>
  <c r="E44" i="4"/>
  <c r="D40" i="1" s="1"/>
  <c r="D106" i="4"/>
  <c r="D7" i="4"/>
  <c r="C4" i="1"/>
  <c r="G286" i="9"/>
  <c r="E286" i="9" s="1"/>
  <c r="B286" i="9" s="1"/>
  <c r="D87" i="5"/>
  <c r="E114" i="6"/>
  <c r="E141" i="6" s="1"/>
  <c r="D49" i="8"/>
  <c r="D42" i="8"/>
  <c r="C392" i="1"/>
  <c r="D396" i="4"/>
  <c r="D294" i="1"/>
  <c r="C136" i="1"/>
  <c r="D139" i="4"/>
  <c r="B280" i="9"/>
  <c r="E22" i="7"/>
  <c r="D1435" i="1" l="1"/>
  <c r="I28" i="3"/>
  <c r="G479" i="1"/>
  <c r="H479" i="1"/>
  <c r="C466" i="1"/>
  <c r="F472" i="4"/>
  <c r="G1499" i="1"/>
  <c r="H1499" i="1"/>
  <c r="C391" i="1"/>
  <c r="D350" i="4"/>
  <c r="F396" i="4"/>
  <c r="D6" i="4"/>
  <c r="C3" i="1"/>
  <c r="F7" i="4"/>
  <c r="C259" i="1"/>
  <c r="F263" i="4"/>
  <c r="C509" i="1"/>
  <c r="F515" i="4"/>
  <c r="G571" i="1"/>
  <c r="H571" i="1"/>
  <c r="C102" i="1"/>
  <c r="F106" i="4"/>
  <c r="H31" i="3"/>
  <c r="C1469" i="1"/>
  <c r="G103" i="1"/>
  <c r="H103" i="1"/>
  <c r="D7" i="5"/>
  <c r="C990" i="1"/>
  <c r="F12" i="5"/>
  <c r="G212" i="1"/>
  <c r="H212" i="1"/>
  <c r="G193" i="1"/>
  <c r="H193" i="1"/>
  <c r="G516" i="1"/>
  <c r="H516" i="1"/>
  <c r="C587" i="1"/>
  <c r="F593" i="4"/>
  <c r="F237" i="5"/>
  <c r="C1214" i="1"/>
  <c r="H23" i="3"/>
  <c r="C159" i="1"/>
  <c r="F163" i="4"/>
  <c r="C478" i="1"/>
  <c r="F484" i="4"/>
  <c r="G221" i="1"/>
  <c r="H221" i="1"/>
  <c r="G41" i="1"/>
  <c r="H41" i="1"/>
  <c r="I1446" i="1"/>
  <c r="I1465" i="1"/>
  <c r="E296" i="9"/>
  <c r="I10" i="3" s="1"/>
  <c r="B297" i="9"/>
  <c r="I29" i="3"/>
  <c r="D1436" i="1"/>
  <c r="C1046" i="1"/>
  <c r="H21" i="3"/>
  <c r="F68" i="5"/>
  <c r="C522" i="1"/>
  <c r="F528" i="4"/>
  <c r="G392" i="1"/>
  <c r="H392" i="1"/>
  <c r="C220" i="1"/>
  <c r="F224" i="4"/>
  <c r="G306" i="1"/>
  <c r="H306" i="1"/>
  <c r="C78" i="1"/>
  <c r="F82" i="4"/>
  <c r="C211" i="1"/>
  <c r="F215" i="4"/>
  <c r="E175" i="5"/>
  <c r="D1153" i="1"/>
  <c r="I22" i="3"/>
  <c r="G421" i="1"/>
  <c r="H421" i="1"/>
  <c r="E528" i="4"/>
  <c r="D523" i="1"/>
  <c r="G55" i="1"/>
  <c r="H55" i="1"/>
  <c r="G249" i="1"/>
  <c r="H249" i="1"/>
  <c r="G581" i="1"/>
  <c r="H581" i="1"/>
  <c r="E151" i="4"/>
  <c r="G339" i="1"/>
  <c r="H339" i="1"/>
  <c r="E420" i="4"/>
  <c r="C40" i="1"/>
  <c r="F44" i="4"/>
  <c r="H1041" i="1"/>
  <c r="G1041" i="1"/>
  <c r="I1467" i="1"/>
  <c r="I1456" i="1"/>
  <c r="I1448" i="1"/>
  <c r="C135" i="1"/>
  <c r="F139" i="4"/>
  <c r="I27" i="3"/>
  <c r="D1408" i="1"/>
  <c r="D120" i="1"/>
  <c r="F124" i="4"/>
  <c r="C453" i="1"/>
  <c r="F459" i="4"/>
  <c r="C192" i="1"/>
  <c r="F196" i="4"/>
  <c r="G593" i="1"/>
  <c r="H593" i="1"/>
  <c r="G165" i="1"/>
  <c r="H165" i="1"/>
  <c r="H136" i="1"/>
  <c r="G136" i="1"/>
  <c r="F87" i="5"/>
  <c r="C1065" i="1"/>
  <c r="I30" i="3"/>
  <c r="D1453" i="1"/>
  <c r="G294" i="1"/>
  <c r="H294" i="1"/>
  <c r="K1432" i="9"/>
  <c r="I34" i="3"/>
  <c r="C1517" i="1"/>
  <c r="E298" i="4"/>
  <c r="D43" i="8"/>
  <c r="C1524" i="1"/>
  <c r="H4" i="1"/>
  <c r="G4" i="1"/>
  <c r="G121" i="1"/>
  <c r="H121" i="1"/>
  <c r="D141" i="6"/>
  <c r="C1408" i="1"/>
  <c r="F114" i="6"/>
  <c r="H27" i="3"/>
  <c r="E6" i="4"/>
  <c r="D3" i="1"/>
  <c r="D151" i="4"/>
  <c r="G79" i="1"/>
  <c r="H79" i="1"/>
  <c r="G264" i="1"/>
  <c r="H264" i="1"/>
  <c r="G457" i="1"/>
  <c r="H457" i="1"/>
  <c r="D420" i="4"/>
  <c r="C415" i="1"/>
  <c r="F421" i="4"/>
  <c r="C561" i="1"/>
  <c r="F567" i="4"/>
  <c r="G524" i="1"/>
  <c r="H524" i="1"/>
  <c r="D175" i="5"/>
  <c r="F176" i="5"/>
  <c r="H22" i="3"/>
  <c r="C1153" i="1"/>
  <c r="C46" i="1"/>
  <c r="F50" i="4"/>
  <c r="G248" i="1"/>
  <c r="H248" i="1"/>
  <c r="C574" i="1"/>
  <c r="F580" i="4"/>
  <c r="G340" i="1"/>
  <c r="H340" i="1"/>
  <c r="G467" i="1"/>
  <c r="H467" i="1"/>
  <c r="G523" i="1"/>
  <c r="H523" i="1"/>
  <c r="E19" i="9"/>
  <c r="I1471" i="1"/>
  <c r="I1452" i="1"/>
  <c r="I1458" i="1"/>
  <c r="E408" i="4" l="1"/>
  <c r="D403" i="1" s="1"/>
  <c r="D293" i="1"/>
  <c r="E407" i="4"/>
  <c r="D402" i="1" s="1"/>
  <c r="G574" i="1"/>
  <c r="H574" i="1"/>
  <c r="H46" i="1"/>
  <c r="G46" i="1"/>
  <c r="C1152" i="1"/>
  <c r="F175" i="5"/>
  <c r="G561" i="1"/>
  <c r="H561" i="1"/>
  <c r="E412" i="4"/>
  <c r="D2" i="1"/>
  <c r="I16" i="3"/>
  <c r="C1435" i="1"/>
  <c r="H28" i="3"/>
  <c r="F141" i="6"/>
  <c r="G299" i="9"/>
  <c r="E299" i="9" s="1"/>
  <c r="G1517" i="1"/>
  <c r="H1517" i="1"/>
  <c r="H1065" i="1"/>
  <c r="G1065" i="1"/>
  <c r="G211" i="1"/>
  <c r="H211" i="1"/>
  <c r="G159" i="1"/>
  <c r="H159" i="1"/>
  <c r="D6" i="5"/>
  <c r="F7" i="5"/>
  <c r="H20" i="3"/>
  <c r="C985" i="1"/>
  <c r="G259" i="1"/>
  <c r="H259" i="1"/>
  <c r="D635" i="4"/>
  <c r="C414" i="1"/>
  <c r="F420" i="4"/>
  <c r="G1408" i="1"/>
  <c r="H1408" i="1"/>
  <c r="H9" i="3"/>
  <c r="H1153" i="1"/>
  <c r="G1153" i="1"/>
  <c r="G1524" i="1"/>
  <c r="H1524" i="1"/>
  <c r="H192" i="1"/>
  <c r="G192" i="1"/>
  <c r="H120" i="1"/>
  <c r="G120" i="1"/>
  <c r="G135" i="1"/>
  <c r="H135" i="1"/>
  <c r="H40" i="1"/>
  <c r="G40" i="1"/>
  <c r="E289" i="4"/>
  <c r="D147" i="1"/>
  <c r="I17" i="3"/>
  <c r="E636" i="4"/>
  <c r="D630" i="1" s="1"/>
  <c r="D522" i="1"/>
  <c r="G587" i="1"/>
  <c r="H587" i="1"/>
  <c r="D408" i="4"/>
  <c r="C345" i="1"/>
  <c r="F350" i="4"/>
  <c r="D407" i="4"/>
  <c r="G415" i="1"/>
  <c r="H415" i="1"/>
  <c r="D289" i="4"/>
  <c r="C147" i="1"/>
  <c r="H17" i="3"/>
  <c r="F151" i="4"/>
  <c r="C1518" i="1"/>
  <c r="I35" i="3"/>
  <c r="G295" i="9"/>
  <c r="E295" i="9" s="1"/>
  <c r="B295" i="9" s="1"/>
  <c r="G1453" i="1"/>
  <c r="H1453" i="1"/>
  <c r="E635" i="4"/>
  <c r="D629" i="1" s="1"/>
  <c r="D414" i="1"/>
  <c r="D1152" i="1"/>
  <c r="H276" i="9"/>
  <c r="H78" i="1"/>
  <c r="G78" i="1"/>
  <c r="G220" i="1"/>
  <c r="H220" i="1"/>
  <c r="D636" i="4"/>
  <c r="G1046" i="1"/>
  <c r="H1046" i="1"/>
  <c r="G478" i="1"/>
  <c r="H478" i="1"/>
  <c r="G1214" i="1"/>
  <c r="H1214" i="1"/>
  <c r="G102" i="1"/>
  <c r="H102" i="1"/>
  <c r="G509" i="1"/>
  <c r="H509" i="1"/>
  <c r="G3" i="1"/>
  <c r="H3" i="1"/>
  <c r="G391" i="1"/>
  <c r="H391" i="1"/>
  <c r="G466" i="1"/>
  <c r="H466" i="1"/>
  <c r="G453" i="1"/>
  <c r="H453" i="1"/>
  <c r="G522" i="1"/>
  <c r="H522" i="1"/>
  <c r="G1436" i="1"/>
  <c r="H1436" i="1"/>
  <c r="G990" i="1"/>
  <c r="H990" i="1"/>
  <c r="H1469" i="1"/>
  <c r="G1469" i="1"/>
  <c r="D412" i="4"/>
  <c r="C2" i="1"/>
  <c r="D290" i="4"/>
  <c r="H16" i="3"/>
  <c r="F6" i="4"/>
  <c r="G294" i="9"/>
  <c r="E294" i="9" s="1"/>
  <c r="G345" i="1" l="1"/>
  <c r="H345" i="1"/>
  <c r="E291" i="4"/>
  <c r="D287" i="1" s="1"/>
  <c r="D285" i="1"/>
  <c r="E413" i="4"/>
  <c r="G282" i="9"/>
  <c r="E282" i="9" s="1"/>
  <c r="B282" i="9" s="1"/>
  <c r="G276" i="9"/>
  <c r="E276" i="9" s="1"/>
  <c r="C984" i="1"/>
  <c r="F6" i="5"/>
  <c r="H1435" i="1"/>
  <c r="G1435" i="1"/>
  <c r="E290" i="4"/>
  <c r="D286" i="1" s="1"/>
  <c r="G1152" i="1"/>
  <c r="H1152" i="1"/>
  <c r="C286" i="1"/>
  <c r="F290" i="4"/>
  <c r="K3" i="9"/>
  <c r="I9" i="3"/>
  <c r="G414" i="1"/>
  <c r="H414" i="1"/>
  <c r="H985" i="1"/>
  <c r="G985" i="1"/>
  <c r="E298" i="9"/>
  <c r="B299" i="9"/>
  <c r="C403" i="1"/>
  <c r="F408" i="4"/>
  <c r="G2" i="1"/>
  <c r="H2" i="1"/>
  <c r="G147" i="1"/>
  <c r="H147" i="1"/>
  <c r="C402" i="1"/>
  <c r="F407" i="4"/>
  <c r="C629" i="1"/>
  <c r="F635" i="4"/>
  <c r="G293" i="1"/>
  <c r="H293" i="1"/>
  <c r="B294" i="9"/>
  <c r="E293" i="9"/>
  <c r="C630" i="1"/>
  <c r="F636" i="4"/>
  <c r="D639" i="4"/>
  <c r="C407" i="1"/>
  <c r="F412" i="4"/>
  <c r="G1518" i="1"/>
  <c r="H1518" i="1"/>
  <c r="H11" i="3"/>
  <c r="C285" i="1"/>
  <c r="D291" i="4"/>
  <c r="D413" i="4"/>
  <c r="D414" i="4" s="1"/>
  <c r="F289" i="4"/>
  <c r="D407" i="1"/>
  <c r="E414" i="4"/>
  <c r="D409" i="1" s="1"/>
  <c r="E639" i="4"/>
  <c r="C409" i="1" l="1"/>
  <c r="F414" i="4"/>
  <c r="N3" i="9"/>
  <c r="I11" i="3"/>
  <c r="G630" i="1"/>
  <c r="H630" i="1"/>
  <c r="G402" i="1"/>
  <c r="H402" i="1"/>
  <c r="H8" i="3"/>
  <c r="G984" i="1"/>
  <c r="H984" i="1"/>
  <c r="D633" i="1"/>
  <c r="D640" i="4"/>
  <c r="C408" i="1"/>
  <c r="D415" i="4"/>
  <c r="F413" i="4"/>
  <c r="G407" i="1"/>
  <c r="H407" i="1"/>
  <c r="G286" i="1"/>
  <c r="H286" i="1"/>
  <c r="B276" i="9"/>
  <c r="E275" i="9"/>
  <c r="C287" i="1"/>
  <c r="F291" i="4"/>
  <c r="D641" i="4"/>
  <c r="C633" i="1"/>
  <c r="F639" i="4"/>
  <c r="H629" i="1"/>
  <c r="G629" i="1"/>
  <c r="G285" i="1"/>
  <c r="H285" i="1"/>
  <c r="G403" i="1"/>
  <c r="H403" i="1"/>
  <c r="D408" i="1"/>
  <c r="E415" i="4"/>
  <c r="D410" i="1" s="1"/>
  <c r="E640" i="4"/>
  <c r="E641" i="4" s="1"/>
  <c r="D635" i="1" l="1"/>
  <c r="G287" i="1"/>
  <c r="H287" i="1"/>
  <c r="C410" i="1"/>
  <c r="F415" i="4"/>
  <c r="H633" i="1"/>
  <c r="G633" i="1"/>
  <c r="G408" i="1"/>
  <c r="H408" i="1"/>
  <c r="C635" i="1"/>
  <c r="F641" i="4"/>
  <c r="D642" i="4"/>
  <c r="D645" i="4" s="1"/>
  <c r="C634" i="1"/>
  <c r="F640" i="4"/>
  <c r="E642" i="4"/>
  <c r="D634" i="1"/>
  <c r="M3" i="9"/>
  <c r="I8" i="3"/>
  <c r="G409" i="1"/>
  <c r="H409" i="1"/>
  <c r="C639" i="1" l="1"/>
  <c r="H18" i="3"/>
  <c r="G634" i="1"/>
  <c r="H634" i="1"/>
  <c r="D646" i="4"/>
  <c r="C636" i="1"/>
  <c r="F642" i="4"/>
  <c r="H635" i="1"/>
  <c r="G635" i="1"/>
  <c r="E646" i="4"/>
  <c r="D636" i="1"/>
  <c r="G410" i="1"/>
  <c r="H410" i="1"/>
  <c r="E645" i="4"/>
  <c r="D639" i="1" l="1"/>
  <c r="I18" i="3"/>
  <c r="D640" i="1"/>
  <c r="I19" i="3"/>
  <c r="G636" i="1"/>
  <c r="H636" i="1"/>
  <c r="H7" i="3"/>
  <c r="F645" i="4"/>
  <c r="C640" i="1"/>
  <c r="F646" i="4"/>
  <c r="H19" i="3"/>
  <c r="H639" i="1"/>
  <c r="G639" i="1"/>
  <c r="J3" i="9" l="1"/>
  <c r="I7" i="3"/>
  <c r="G640" i="1"/>
  <c r="H640" i="1"/>
  <c r="M272" i="9" l="1"/>
  <c r="L272" i="9"/>
  <c r="F272" i="9" s="1"/>
  <c r="H18" i="9"/>
  <c r="G17" i="9"/>
  <c r="L16" i="9"/>
  <c r="H15" i="9"/>
  <c r="I12" i="9"/>
  <c r="J11" i="9"/>
  <c r="K10" i="9"/>
  <c r="I8" i="9"/>
  <c r="E8" i="9" s="1"/>
  <c r="B8" i="9" s="1"/>
  <c r="J7" i="9"/>
  <c r="K6" i="9"/>
  <c r="G18" i="9"/>
  <c r="E18" i="9" s="1"/>
  <c r="B18" i="9" s="1"/>
  <c r="L15" i="9"/>
  <c r="K11" i="9"/>
  <c r="J8" i="9"/>
  <c r="I5" i="9"/>
  <c r="H17" i="9"/>
  <c r="K7" i="9"/>
  <c r="I13" i="9"/>
  <c r="M16" i="9"/>
  <c r="J12" i="9"/>
  <c r="I9" i="9"/>
  <c r="J17" i="9"/>
  <c r="J5" i="9"/>
  <c r="G16" i="9"/>
  <c r="K9" i="9"/>
  <c r="G15" i="9"/>
  <c r="I6" i="9"/>
  <c r="K12" i="9"/>
  <c r="I17" i="9"/>
  <c r="K5" i="9"/>
  <c r="J10" i="9"/>
  <c r="E10" i="9" s="1"/>
  <c r="B10" i="9" s="1"/>
  <c r="H16" i="9"/>
  <c r="K8" i="9"/>
  <c r="J13" i="9"/>
  <c r="J6" i="9"/>
  <c r="I11" i="9"/>
  <c r="E11" i="9" s="1"/>
  <c r="B11" i="9" s="1"/>
  <c r="J9" i="9"/>
  <c r="I7" i="9"/>
  <c r="E7" i="9" s="1"/>
  <c r="B7" i="9" s="1"/>
  <c r="K13" i="9"/>
  <c r="M15" i="9"/>
  <c r="E16" i="9" l="1"/>
  <c r="E6" i="9"/>
  <c r="B6" i="9" s="1"/>
  <c r="E15" i="9"/>
  <c r="E13" i="9"/>
  <c r="B13" i="9" s="1"/>
  <c r="E17" i="9"/>
  <c r="B17" i="9" s="1"/>
  <c r="E5" i="9"/>
  <c r="E9" i="9"/>
  <c r="B9" i="9" s="1"/>
  <c r="E12" i="9"/>
  <c r="B12" i="9" s="1"/>
  <c r="F15" i="9"/>
  <c r="B272" i="9"/>
  <c r="F19" i="9"/>
  <c r="F16" i="9"/>
  <c r="B15" i="9" l="1"/>
  <c r="E14" i="9"/>
  <c r="B5" i="9"/>
  <c r="E4" i="9"/>
  <c r="E3" i="9" s="1"/>
  <c r="F14" i="9"/>
  <c r="F3" i="9" s="1"/>
  <c r="B16"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<sst xmlns="http://schemas.openxmlformats.org/spreadsheetml/2006/main" count="4313" uniqueCount="3393">
  <si>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</si>
  <si>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</si>
  <si>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</si>
  <si>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</si>
  <si>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</si>
  <si>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</si>
  <si>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</si>
  <si>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</si>
  <si>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</si>
  <si>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</si>
  <si>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</si>
  <si>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</si>
  <si>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</si>
  <si>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</si>
  <si>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</si>
  <si>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</si>
  <si>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</si>
  <si>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</si>
  <si>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</si>
  <si>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</si>
  <si>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</si>
  <si>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</si>
  <si>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</si>
  <si>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</si>
  <si>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</si>
  <si>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</si>
  <si>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</si>
  <si>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</si>
  <si>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</si>
  <si>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</si>
  <si>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</si>
  <si>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</si>
  <si>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</si>
  <si>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</si>
  <si>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</si>
  <si>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</si>
  <si>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</si>
  <si>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</si>
  <si>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</si>
  <si>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</si>
  <si>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</si>
  <si>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</si>
  <si>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</si>
  <si>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</si>
  <si>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</si>
  <si>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</si>
  <si>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</si>
  <si>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</si>
  <si>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</si>
  <si>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</si>
  <si>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</si>
  <si>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</si>
  <si>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</si>
  <si>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</si>
  <si>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</si>
  <si>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</si>
  <si>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</si>
  <si>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</si>
  <si>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</si>
  <si>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</si>
  <si>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</si>
  <si>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</si>
  <si>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</si>
  <si>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</si>
  <si>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</si>
  <si>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</si>
  <si>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</si>
  <si>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</si>
  <si>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</si>
  <si>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</si>
  <si>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</si>
  <si>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</si>
  <si>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</si>
  <si>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</si>
  <si>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</si>
  <si>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</si>
  <si>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</si>
  <si>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</si>
  <si>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</si>
  <si>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</si>
  <si>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</si>
  <si>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</si>
  <si>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</si>
  <si>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</si>
  <si>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</si>
  <si>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</si>
  <si>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</si>
  <si>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</si>
  <si>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</si>
  <si>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</si>
  <si>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</si>
  <si>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</si>
  <si>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</si>
  <si>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</si>
  <si>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</si>
  <si>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</si>
  <si>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</si>
  <si>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</si>
  <si>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</si>
  <si>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</si>
  <si>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</si>
  <si>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</si>
  <si>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</si>
  <si>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</si>
  <si>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</si>
  <si>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</si>
  <si>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</si>
  <si>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</si>
  <si>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</si>
  <si>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</si>
  <si>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</si>
  <si>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</si>
  <si>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</si>
  <si>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</si>
  <si>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</si>
  <si>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</si>
  <si>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</si>
  <si>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</si>
  <si>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</si>
  <si>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</si>
  <si>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</si>
  <si>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</si>
  <si>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</si>
  <si>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</si>
  <si>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</si>
  <si>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</si>
  <si>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</si>
  <si>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</si>
  <si>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</si>
  <si>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</si>
  <si>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</si>
  <si>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</si>
  <si>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</si>
  <si>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</si>
  <si>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</si>
  <si>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</si>
  <si>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</si>
  <si>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</si>
  <si>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</si>
  <si>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</si>
  <si>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</si>
  <si>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</si>
  <si>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</si>
  <si>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</si>
  <si>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</si>
  <si>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</si>
  <si>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</si>
  <si>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</si>
  <si>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</si>
  <si>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</si>
  <si>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</si>
  <si>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</si>
  <si>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</si>
  <si>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</si>
  <si>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</si>
  <si>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</si>
  <si>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</si>
  <si>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</si>
  <si>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</si>
  <si>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</si>
  <si>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</si>
  <si>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</si>
  <si>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</si>
  <si>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</si>
  <si>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</si>
  <si>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</si>
  <si>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</si>
  <si>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</si>
  <si>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</si>
  <si>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</si>
  <si>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</si>
  <si>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</si>
  <si>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</si>
  <si>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</si>
  <si>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</si>
  <si>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</si>
  <si>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</si>
  <si>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</si>
  <si>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</si>
  <si>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</si>
  <si>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</si>
  <si>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</si>
  <si>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</si>
  <si>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</si>
  <si>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</si>
  <si>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</si>
  <si>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</si>
  <si>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</si>
  <si>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</si>
  <si>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</si>
  <si>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</si>
  <si>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</si>
  <si>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</si>
  <si>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</si>
  <si>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</si>
  <si>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</si>
  <si>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</si>
  <si>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</si>
  <si>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</si>
  <si>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</si>
  <si>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</si>
  <si>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</si>
  <si>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</si>
  <si>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</si>
  <si>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</si>
  <si>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</si>
  <si>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</si>
  <si>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</si>
  <si>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</si>
  <si>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</si>
  <si>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</si>
  <si>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</si>
  <si>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</si>
  <si>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</si>
  <si>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</si>
  <si>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</si>
  <si>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</si>
  <si>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</si>
  <si>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</si>
  <si>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</si>
  <si>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</si>
  <si>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</si>
  <si>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</si>
  <si>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</si>
  <si>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</si>
  <si>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</si>
  <si>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</si>
  <si>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</si>
  <si>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</si>
  <si>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</si>
  <si>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</si>
  <si>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</si>
  <si>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</si>
  <si>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</si>
  <si>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</si>
  <si>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</si>
  <si>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</si>
  <si>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</si>
  <si>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</si>
  <si>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</si>
  <si>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</si>
  <si>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</si>
  <si>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</si>
  <si>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</si>
  <si>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</si>
  <si>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</si>
  <si>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</si>
  <si>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</si>
  <si>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</si>
  <si>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</si>
  <si>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</si>
  <si>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</si>
  <si>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</si>
  <si>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</si>
  <si>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</si>
  <si>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</si>
  <si>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</si>
  <si>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</si>
  <si>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</si>
  <si>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</si>
  <si>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</si>
  <si>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</si>
  <si>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</si>
  <si>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</si>
  <si>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</si>
  <si>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</si>
  <si>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</si>
  <si>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</si>
  <si>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</si>
  <si>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</si>
  <si>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</si>
  <si>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</si>
  <si>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</si>
  <si>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</si>
  <si>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</si>
  <si>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</si>
  <si>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</si>
  <si>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</si>
  <si>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</si>
  <si>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</si>
  <si>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</si>
  <si>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</si>
  <si>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</si>
  <si>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</si>
  <si>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</si>
  <si>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</si>
  <si>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</si>
  <si>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</si>
  <si>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</si>
  <si>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</si>
  <si>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</si>
  <si>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</si>
  <si>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</si>
  <si>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</si>
  <si>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</si>
  <si>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</si>
  <si>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</si>
  <si>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</si>
  <si>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</si>
  <si>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</si>
  <si>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</si>
  <si>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</si>
  <si>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</si>
  <si>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</si>
  <si>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</si>
  <si>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</si>
  <si>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</si>
  <si>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</si>
  <si>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</si>
  <si>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</si>
  <si>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</si>
  <si>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</si>
  <si>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</si>
  <si>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</si>
  <si>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</si>
  <si>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</si>
  <si>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</si>
  <si>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</si>
  <si>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</si>
  <si>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</si>
  <si>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</si>
  <si>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</si>
  <si>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</si>
  <si>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</si>
  <si>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</si>
  <si>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</si>
  <si>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</si>
  <si>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</si>
  <si>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</si>
  <si>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</si>
  <si>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</si>
  <si>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</si>
  <si>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</si>
  <si>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</si>
  <si>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</si>
  <si>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</si>
  <si>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</si>
  <si>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</si>
  <si>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</si>
  <si>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</si>
  <si>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</si>
  <si>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</si>
  <si>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</si>
  <si>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</si>
  <si>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</si>
  <si>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</si>
  <si>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</si>
  <si>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</si>
  <si>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</si>
  <si>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</si>
  <si>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</si>
  <si>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</si>
  <si>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</si>
  <si>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</si>
  <si>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</si>
  <si>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</si>
  <si>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</si>
  <si>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</si>
  <si>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</si>
  <si>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</si>
  <si>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</si>
  <si>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</si>
  <si>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</si>
  <si>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</si>
  <si>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</si>
  <si>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</si>
  <si>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</si>
  <si>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</si>
  <si>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</si>
  <si>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</si>
  <si>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</si>
  <si>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</si>
  <si>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</si>
  <si>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</si>
  <si>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</si>
  <si>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</si>
  <si>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</si>
  <si>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</si>
  <si>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</si>
  <si>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</si>
  <si>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</si>
  <si>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</si>
  <si>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</si>
  <si>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</si>
  <si>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</si>
  <si>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</si>
  <si>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</si>
  <si>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</si>
  <si>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</si>
  <si>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</si>
  <si>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</si>
  <si>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</si>
  <si>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</si>
  <si>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</si>
  <si>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</si>
  <si>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</si>
  <si>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</si>
  <si>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</si>
  <si>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</si>
  <si>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</si>
  <si>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</si>
  <si>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</si>
  <si>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</si>
  <si>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</si>
  <si>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</si>
  <si>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</si>
  <si>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</si>
  <si>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</si>
  <si>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</si>
  <si>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</si>
  <si>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</si>
  <si>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</si>
  <si>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</si>
  <si>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</si>
  <si>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</si>
  <si>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</si>
  <si>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</si>
  <si>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</si>
  <si>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</si>
  <si>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</si>
  <si>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</si>
  <si>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</si>
  <si>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</si>
  <si>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</si>
  <si>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</si>
  <si>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</si>
  <si>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</si>
  <si>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</si>
  <si>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</si>
  <si>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</si>
  <si>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</si>
  <si>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</si>
  <si>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</si>
  <si>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</si>
  <si>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</si>
  <si>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</si>
  <si>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</si>
  <si>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</si>
  <si>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</si>
  <si>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</si>
  <si>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</si>
  <si>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</si>
  <si>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</si>
  <si>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</si>
  <si>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</si>
  <si>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</si>
  <si>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</si>
  <si>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</si>
  <si>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</si>
  <si>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</si>
  <si>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</si>
  <si>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</si>
  <si>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</si>
  <si>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</si>
  <si>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</si>
  <si>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</si>
  <si>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</si>
  <si>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</si>
  <si>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</si>
  <si>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</si>
  <si>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</si>
  <si>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</si>
  <si>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</si>
  <si>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</si>
  <si>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</si>
  <si>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</si>
  <si>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</si>
  <si>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</si>
  <si>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</si>
  <si>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</si>
  <si>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</si>
  <si>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</si>
  <si>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</si>
  <si>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</si>
  <si>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</si>
  <si>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</si>
  <si>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</si>
  <si>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</si>
  <si>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</si>
  <si>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</si>
  <si>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</si>
  <si>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</si>
  <si>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</si>
  <si>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</si>
  <si>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</si>
  <si>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</si>
  <si>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</si>
  <si>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</si>
  <si>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</si>
  <si>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</si>
  <si>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</si>
  <si>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</si>
  <si>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</si>
  <si>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</si>
  <si>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</si>
  <si>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</si>
  <si>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</si>
  <si>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</si>
  <si>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</si>
  <si>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</si>
  <si>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</si>
  <si>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</si>
  <si>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</si>
  <si>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</si>
  <si>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</si>
  <si>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</si>
  <si>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</si>
  <si>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</si>
  <si>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</si>
  <si>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</si>
  <si>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</si>
  <si>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</si>
  <si>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</si>
  <si>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</si>
  <si>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</si>
  <si>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</si>
  <si>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</si>
  <si>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</si>
  <si>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</si>
  <si>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</si>
  <si>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</si>
  <si>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</si>
  <si>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</si>
  <si>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</si>
  <si>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</si>
  <si>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</si>
  <si>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</si>
  <si>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</si>
  <si>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</si>
  <si>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</si>
  <si>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</si>
  <si>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</si>
  <si>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</si>
  <si>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</si>
  <si>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</si>
  <si>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</si>
  <si>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</si>
  <si>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</si>
  <si>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</si>
  <si>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</si>
  <si>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</si>
  <si>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</si>
  <si>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</si>
  <si>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</si>
  <si>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</si>
  <si>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</si>
  <si>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</si>
  <si>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</si>
  <si>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</si>
  <si>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</si>
  <si>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</si>
  <si>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</si>
  <si>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</si>
  <si>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</si>
  <si>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</si>
  <si>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</si>
  <si>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</si>
  <si>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</si>
  <si>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</si>
  <si>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</si>
  <si>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</si>
  <si>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</si>
  <si>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</si>
  <si>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</si>
  <si>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</si>
  <si>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</si>
  <si>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</si>
  <si>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</si>
  <si>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</si>
  <si>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</si>
  <si>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</si>
  <si>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</si>
  <si>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</si>
  <si>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</si>
  <si>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</si>
  <si>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</si>
  <si>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</si>
  <si>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</si>
  <si>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</si>
  <si>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</si>
  <si>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</si>
  <si>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</si>
  <si>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</si>
  <si>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</si>
  <si>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</si>
  <si>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</si>
  <si>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</si>
  <si>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</si>
  <si>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</si>
  <si>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</si>
  <si>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</si>
  <si>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</si>
  <si>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</si>
  <si>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</si>
  <si>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</si>
  <si>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</si>
  <si>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</si>
  <si>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</si>
  <si>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</si>
  <si>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</si>
  <si>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</si>
  <si>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</si>
  <si>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</si>
  <si>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</si>
  <si>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</si>
  <si>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</si>
  <si>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</si>
  <si>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</si>
  <si>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</si>
  <si>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</si>
  <si>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</si>
  <si>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</si>
  <si>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</si>
  <si>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</si>
  <si>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</si>
  <si>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</si>
  <si>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</si>
  <si>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</si>
  <si>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</si>
  <si>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</si>
  <si>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</si>
  <si>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</si>
  <si>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</si>
  <si>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</si>
  <si>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</si>
  <si>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</si>
  <si>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</si>
  <si>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</si>
  <si>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</si>
  <si>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</si>
  <si>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</si>
  <si>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</si>
  <si>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</si>
  <si>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</si>
  <si>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</si>
  <si>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</si>
  <si>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</si>
  <si>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</si>
  <si>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</si>
  <si>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</si>
  <si>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</si>
  <si>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</si>
  <si>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</si>
  <si>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</si>
  <si>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</si>
  <si>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</si>
  <si>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</si>
  <si>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</si>
  <si>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</si>
  <si>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</si>
  <si>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</si>
  <si>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</si>
  <si>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</si>
  <si>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</si>
  <si>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</si>
  <si>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</si>
  <si>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</si>
  <si>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</si>
  <si>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</si>
  <si>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</si>
  <si>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</si>
  <si>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</si>
  <si>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</si>
  <si>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</si>
  <si>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</si>
  <si>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</si>
  <si>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</si>
  <si>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</si>
  <si>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</si>
  <si>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</si>
  <si>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</si>
  <si>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</si>
  <si>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</si>
  <si>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</si>
  <si>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</si>
  <si>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</si>
  <si>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</si>
  <si>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</si>
  <si>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</si>
  <si>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</si>
  <si>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</si>
  <si>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</si>
  <si>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</si>
  <si>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</si>
  <si>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</si>
  <si>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</si>
  <si>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</si>
  <si>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</si>
  <si>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</si>
  <si>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</si>
  <si>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</si>
  <si>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</si>
  <si>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</si>
  <si>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</si>
  <si>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</si>
  <si>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</si>
  <si>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</si>
  <si>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</si>
  <si>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</si>
  <si>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</si>
  <si>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</si>
  <si>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</si>
  <si>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</si>
  <si>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</si>
  <si>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</si>
  <si>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</si>
  <si>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</si>
  <si>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</si>
  <si>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</si>
  <si>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</si>
  <si>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</si>
  <si>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</si>
  <si>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</si>
  <si>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</si>
  <si>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</si>
  <si>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</si>
  <si>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</si>
  <si>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</si>
  <si>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</si>
  <si>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</si>
  <si>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</si>
  <si>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</si>
  <si>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</si>
  <si>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</si>
  <si>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</si>
  <si>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</si>
  <si>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</si>
  <si>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</si>
  <si>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</si>
  <si>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</si>
  <si>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</si>
  <si>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</si>
  <si>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</si>
  <si>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</si>
  <si>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</si>
  <si>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</si>
  <si>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</si>
  <si>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</si>
  <si>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</si>
  <si>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</si>
  <si>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</si>
  <si>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</si>
  <si>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</si>
  <si>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</si>
  <si>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</si>
  <si>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</si>
  <si>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</si>
  <si>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</si>
  <si>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</si>
  <si>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</si>
  <si>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</si>
  <si>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</si>
  <si>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</si>
  <si>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</si>
  <si>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</si>
  <si>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</si>
  <si>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</si>
  <si>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</si>
  <si>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</si>
  <si>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</si>
  <si>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</si>
  <si>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</si>
  <si>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</si>
  <si>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</si>
  <si>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</si>
  <si>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</si>
  <si>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</si>
  <si>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</si>
  <si>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</si>
  <si>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</si>
  <si>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</si>
  <si>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</si>
  <si>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</si>
  <si>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</si>
  <si>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</si>
  <si>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</si>
  <si>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</si>
  <si>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</si>
  <si>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</si>
  <si>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</si>
  <si>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</si>
  <si>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</si>
  <si>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</si>
  <si>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</si>
  <si>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</si>
  <si>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</si>
  <si>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</si>
  <si>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</si>
  <si>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</si>
  <si>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</si>
  <si>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</si>
  <si>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</si>
  <si>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</si>
  <si>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</si>
  <si>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</si>
  <si>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</si>
  <si>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</si>
  <si>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</si>
  <si>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</si>
  <si>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</si>
  <si>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</si>
  <si>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</si>
  <si>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</si>
  <si>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</si>
  <si>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</si>
  <si>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</si>
  <si>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</si>
  <si>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</si>
  <si>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</si>
  <si>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</si>
  <si>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</si>
  <si>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</si>
  <si>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</si>
  <si>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</si>
  <si>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</si>
  <si>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</si>
  <si>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</si>
  <si>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</si>
  <si>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</si>
  <si>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</si>
  <si>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</si>
  <si>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</si>
  <si>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</si>
  <si>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</si>
  <si>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</si>
  <si>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</si>
  <si>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</si>
  <si>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</si>
  <si>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</si>
  <si>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</si>
  <si>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</si>
  <si>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</si>
  <si>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</si>
  <si>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</si>
  <si>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</si>
  <si>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</si>
  <si>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</si>
  <si>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</si>
  <si>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</si>
  <si>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</si>
  <si>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</si>
  <si>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</si>
  <si>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</si>
  <si>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</si>
  <si>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</si>
  <si>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</si>
  <si>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</si>
  <si>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</si>
  <si>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</si>
  <si>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</si>
  <si>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</si>
  <si>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</si>
  <si>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</si>
  <si>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</si>
  <si>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</si>
  <si>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</si>
  <si>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</si>
  <si>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</si>
  <si>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</si>
  <si>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</si>
  <si>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</si>
  <si>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</si>
  <si>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</si>
  <si>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</si>
  <si>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</si>
  <si>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</si>
  <si>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</si>
  <si>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</si>
  <si>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</si>
  <si>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</si>
  <si>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</si>
  <si>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</si>
  <si>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</si>
  <si>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</si>
  <si>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</si>
  <si>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</si>
  <si>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</si>
  <si>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</si>
  <si>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</si>
  <si>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</si>
  <si>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</si>
  <si>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</si>
  <si>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</si>
  <si>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</si>
  <si>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</si>
  <si>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</si>
  <si>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</si>
  <si>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</si>
  <si>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</si>
  <si>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</si>
  <si>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</si>
  <si>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</si>
  <si>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</si>
  <si>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</si>
  <si>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</si>
  <si>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</si>
  <si>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</si>
  <si>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</si>
  <si>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</si>
  <si>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</si>
  <si>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</si>
  <si>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</si>
  <si>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</si>
  <si>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</si>
  <si>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</si>
  <si>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</si>
  <si>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</si>
  <si>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</si>
  <si>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</si>
  <si>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</si>
  <si>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</si>
  <si>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</si>
  <si>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</si>
  <si>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</si>
  <si>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</si>
  <si>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</si>
  <si>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</si>
  <si>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</si>
  <si>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</si>
  <si>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</si>
  <si>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</si>
  <si>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</si>
  <si>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</si>
  <si>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</si>
  <si>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</si>
  <si>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</si>
  <si>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</si>
  <si>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</si>
  <si>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</si>
  <si>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</si>
  <si>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</si>
  <si>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</si>
  <si>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</si>
  <si>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</si>
  <si>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</si>
  <si>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</si>
  <si>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</si>
  <si>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</si>
  <si>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</si>
  <si>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</si>
  <si>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</si>
  <si>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</si>
  <si>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</si>
  <si>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</si>
  <si>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</si>
  <si>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</si>
  <si>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</si>
  <si>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</si>
  <si>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</si>
  <si>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</si>
  <si>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</si>
  <si>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</si>
  <si>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</si>
  <si>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</si>
  <si>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</si>
  <si>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</si>
  <si>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</si>
  <si>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</si>
  <si>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</si>
  <si>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</si>
  <si>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</si>
  <si>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</si>
  <si>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</si>
  <si>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</si>
  <si>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</si>
  <si>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</si>
  <si>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</si>
  <si>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</si>
  <si>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</si>
  <si>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</si>
  <si>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</si>
  <si>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</si>
  <si>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</si>
  <si>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</si>
  <si>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</si>
  <si>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</si>
  <si>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</si>
  <si>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</si>
  <si>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</si>
  <si>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</si>
  <si>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</si>
  <si>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</si>
  <si>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</si>
  <si>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</si>
  <si>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</si>
  <si>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</si>
  <si>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</si>
  <si>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</si>
  <si>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</si>
  <si>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</si>
  <si>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</si>
  <si>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</si>
  <si>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</si>
  <si>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</si>
  <si>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</si>
  <si>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</si>
  <si>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</si>
  <si>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</si>
  <si>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</si>
  <si>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</si>
  <si>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</si>
  <si>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</si>
  <si>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</si>
  <si>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</si>
  <si>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</si>
  <si>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</si>
  <si>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</si>
  <si>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</si>
  <si>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</si>
  <si>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</si>
  <si>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</si>
  <si>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</si>
  <si>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</si>
  <si>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</si>
  <si>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</si>
  <si>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</si>
  <si>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</si>
  <si>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</si>
  <si>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</si>
  <si>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</si>
  <si>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</si>
  <si>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</si>
  <si>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</si>
  <si>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</si>
  <si>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</si>
  <si>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</si>
  <si>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</si>
  <si>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</si>
  <si>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</si>
  <si>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</si>
  <si>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</si>
  <si>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</si>
  <si>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</si>
  <si>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</si>
  <si>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</si>
  <si>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</si>
  <si>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</si>
  <si>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</si>
  <si>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</si>
  <si>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</si>
  <si>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</si>
  <si>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</si>
  <si>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</si>
  <si>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</si>
  <si>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</si>
  <si>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</si>
  <si>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</si>
  <si>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</si>
  <si>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</si>
  <si>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</si>
  <si>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</si>
  <si>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</si>
  <si>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</si>
  <si>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</si>
  <si>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</si>
  <si>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</si>
  <si>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</si>
  <si>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</si>
  <si>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</si>
  <si>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</si>
  <si>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</si>
  <si>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</si>
  <si>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</si>
  <si>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</si>
  <si>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</si>
  <si>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</si>
  <si>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</si>
  <si>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</si>
  <si>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</si>
  <si>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</si>
  <si>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</si>
  <si>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</si>
  <si>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</si>
  <si>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</si>
  <si>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</si>
  <si>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</si>
  <si>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</si>
  <si>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</si>
  <si>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</si>
  <si>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</si>
  <si>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</si>
  <si>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</si>
  <si>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</si>
  <si>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</si>
  <si>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</si>
  <si>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</si>
  <si>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</si>
  <si>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</si>
  <si>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</si>
  <si>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</si>
  <si>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</si>
  <si>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</si>
  <si>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</si>
  <si>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</si>
  <si>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</si>
  <si>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</si>
  <si>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</si>
  <si>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</si>
  <si>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</si>
  <si>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</si>
  <si>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</si>
  <si>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</si>
  <si>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</si>
  <si>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</si>
  <si>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</si>
  <si>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</si>
  <si>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</si>
  <si>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</si>
  <si>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</si>
  <si>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</si>
  <si>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</si>
  <si>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</si>
  <si>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</si>
  <si>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</si>
  <si>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</si>
  <si>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</si>
  <si>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</si>
  <si>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</si>
  <si>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</si>
  <si>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</si>
  <si>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</si>
  <si>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</si>
  <si>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</si>
  <si>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</si>
  <si>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</si>
  <si>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</si>
  <si>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</si>
  <si>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</si>
  <si>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</si>
  <si>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</si>
  <si>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</si>
  <si>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</si>
  <si>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</si>
  <si>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</si>
  <si>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</si>
  <si>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</si>
  <si>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</si>
  <si>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</si>
  <si>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</si>
  <si>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</si>
  <si>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</si>
  <si>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</si>
  <si>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</si>
  <si>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</si>
  <si>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</si>
  <si>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</si>
  <si>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</si>
  <si>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</si>
  <si>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</si>
  <si>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</si>
  <si>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</si>
  <si>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</si>
  <si>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</si>
  <si>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</si>
  <si>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</si>
  <si>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</si>
  <si>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</si>
  <si>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</si>
  <si>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</si>
  <si>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</si>
  <si>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</si>
  <si>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</si>
  <si>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</si>
  <si>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</si>
  <si>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</si>
  <si>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</si>
  <si>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</si>
  <si>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</si>
  <si>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</si>
  <si>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</si>
  <si>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</si>
  <si>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</si>
  <si>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</si>
  <si>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</si>
  <si>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</si>
  <si>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</si>
  <si>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</si>
  <si>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</si>
  <si>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</si>
  <si>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</si>
  <si>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</si>
  <si>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</si>
  <si>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</si>
  <si>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</si>
  <si>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</si>
  <si>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</si>
  <si>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</si>
  <si>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</si>
  <si>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</si>
  <si>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</si>
  <si>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</si>
  <si>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</si>
  <si>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</si>
  <si>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</si>
  <si>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</si>
  <si>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</si>
  <si>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</si>
  <si>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</si>
  <si>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</si>
  <si>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</si>
  <si>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</si>
  <si>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</si>
  <si>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</si>
  <si>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</si>
  <si>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</si>
  <si>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</si>
  <si>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</si>
  <si>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</si>
  <si>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</si>
  <si>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</si>
  <si>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</si>
  <si>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</si>
  <si>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</si>
  <si>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</si>
  <si>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</si>
  <si>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</si>
  <si>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</si>
  <si>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</si>
  <si>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</si>
  <si>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</si>
  <si>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</si>
  <si>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</si>
  <si>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</si>
  <si>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</si>
  <si>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</si>
  <si>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</si>
  <si>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</si>
  <si>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</si>
  <si>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</si>
  <si>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</si>
  <si>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</si>
  <si>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</si>
  <si>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</si>
  <si>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</si>
  <si>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</si>
  <si>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</si>
  <si>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</si>
  <si>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</si>
  <si>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</si>
  <si>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</si>
  <si>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</si>
  <si>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</si>
  <si>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</si>
  <si>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</si>
  <si>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</si>
  <si>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</si>
  <si>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</si>
  <si>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</si>
  <si>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</si>
  <si>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</si>
  <si>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</si>
  <si>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</si>
  <si>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</si>
  <si>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</si>
  <si>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</si>
  <si>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</si>
  <si>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</si>
  <si>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</si>
  <si>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</si>
  <si>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</si>
  <si>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</si>
  <si>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</si>
  <si>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</si>
  <si>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</si>
  <si>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</si>
  <si>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</si>
  <si>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</si>
  <si>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</si>
  <si>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</si>
  <si>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</si>
  <si>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</si>
  <si>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</si>
  <si>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</si>
  <si>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</si>
  <si>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</si>
  <si>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</si>
  <si>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</si>
  <si>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</si>
  <si>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</si>
  <si>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</si>
  <si>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</si>
  <si>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</si>
  <si>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</si>
  <si>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</si>
  <si>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</si>
  <si>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</si>
  <si>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</si>
  <si>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</si>
  <si>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</si>
  <si>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</si>
  <si>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</si>
  <si>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</si>
  <si>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</si>
  <si>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</si>
  <si>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</si>
  <si>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</si>
  <si>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</si>
  <si>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</si>
  <si>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</si>
  <si>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</si>
  <si>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</si>
  <si>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</si>
  <si>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</si>
  <si>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</si>
  <si>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</si>
  <si>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</si>
  <si>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</si>
  <si>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</si>
  <si>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</si>
  <si>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</si>
  <si>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</si>
  <si>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</si>
  <si>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</si>
  <si>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</si>
  <si>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</si>
  <si>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</si>
  <si>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</si>
  <si>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</si>
  <si>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</si>
  <si>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</si>
  <si>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</si>
  <si>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</si>
  <si>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</si>
  <si>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</si>
  <si>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</si>
  <si>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</si>
  <si>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</si>
  <si>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</si>
  <si>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</si>
  <si>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</si>
  <si>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</si>
  <si>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</si>
  <si>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</si>
  <si>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</si>
  <si>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</si>
  <si>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</si>
  <si>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</si>
  <si>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</si>
  <si>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</si>
  <si>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</si>
  <si>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</si>
  <si>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</si>
  <si>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</si>
  <si>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</si>
  <si>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</si>
  <si>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</si>
  <si>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</si>
  <si>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</si>
  <si>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</si>
  <si>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</si>
  <si>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</si>
  <si>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</si>
  <si>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</si>
  <si>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</si>
  <si>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</si>
  <si>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</si>
  <si>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</si>
  <si>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</si>
  <si>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</si>
  <si>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</si>
  <si>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</si>
  <si>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</si>
  <si>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</si>
  <si>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</si>
  <si>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</si>
  <si>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</si>
  <si>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</si>
  <si>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</si>
  <si>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</si>
  <si>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</si>
  <si>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</si>
  <si>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</si>
  <si>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</si>
  <si>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</si>
  <si>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</si>
  <si>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</si>
  <si>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</si>
  <si>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</si>
  <si>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</si>
  <si>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</si>
  <si>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</si>
  <si>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</si>
  <si>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</si>
  <si>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</si>
  <si>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</si>
  <si>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</si>
  <si>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</si>
  <si>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</si>
  <si>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</si>
  <si>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</si>
  <si>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</si>
  <si>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</si>
  <si>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</si>
  <si>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</si>
  <si>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</si>
  <si>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</si>
  <si>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</si>
  <si>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</si>
  <si>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</si>
  <si>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</si>
  <si>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</si>
  <si>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</si>
  <si>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</si>
  <si>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</si>
  <si>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</si>
  <si>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</si>
  <si>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</si>
  <si>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</si>
  <si>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</si>
  <si>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</si>
  <si>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</si>
  <si>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</si>
  <si>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</si>
  <si>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</si>
  <si>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</si>
  <si>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</si>
  <si>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</si>
  <si>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</si>
  <si>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</si>
  <si>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</si>
  <si>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</si>
  <si>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</si>
  <si>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</si>
  <si>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</si>
  <si>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</si>
  <si>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</si>
  <si>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</si>
  <si>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</si>
  <si>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</si>
  <si>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</si>
  <si>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</si>
  <si>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</si>
  <si>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</si>
  <si>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</si>
  <si>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</si>
  <si>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</si>
  <si>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</si>
  <si>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</si>
  <si>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</si>
  <si>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</si>
  <si>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</si>
  <si>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</si>
  <si>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</si>
  <si>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</si>
  <si>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</si>
  <si>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</si>
  <si>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</si>
  <si>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</si>
  <si>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</si>
  <si>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</si>
  <si>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</si>
  <si>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</si>
  <si>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</si>
  <si>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</si>
  <si>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</si>
  <si>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</si>
  <si>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</si>
  <si>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</si>
  <si>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</si>
  <si>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</si>
  <si>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</si>
  <si>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</si>
  <si>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</si>
  <si>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</si>
  <si>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</si>
  <si>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</si>
  <si>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</si>
  <si>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</si>
  <si>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</si>
  <si>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</si>
  <si>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</si>
  <si>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</si>
  <si>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</si>
  <si>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</si>
  <si>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</si>
  <si>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</si>
  <si>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</si>
  <si>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</si>
  <si>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</si>
  <si>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</si>
  <si>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</si>
  <si>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</si>
  <si>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</si>
  <si>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</si>
  <si>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</si>
  <si>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</si>
  <si>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</si>
  <si>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</si>
  <si>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</si>
  <si>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</si>
  <si>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</si>
  <si>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</si>
  <si>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</si>
  <si>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</si>
  <si>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</si>
  <si>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</si>
  <si>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</si>
  <si>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</si>
  <si>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</si>
  <si>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</si>
  <si>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</si>
  <si>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</si>
  <si>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</si>
  <si>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</si>
  <si>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</si>
  <si>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</si>
  <si>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</si>
  <si>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</si>
  <si>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</si>
  <si>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</si>
  <si>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</si>
  <si>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</si>
  <si>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</si>
  <si>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</si>
  <si>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</si>
  <si>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</si>
  <si>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</si>
  <si>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</si>
  <si>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</si>
  <si>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</si>
  <si>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</si>
  <si>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</si>
  <si>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</si>
  <si>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</si>
  <si>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</si>
  <si>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</si>
  <si>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</si>
  <si>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</si>
  <si>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</si>
  <si>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</si>
  <si>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</si>
  <si>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</si>
  <si>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</si>
  <si>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</si>
  <si>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</si>
  <si>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</si>
  <si>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</si>
  <si>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</si>
  <si>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</si>
  <si>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</si>
  <si>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</si>
  <si>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</si>
  <si>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</si>
  <si>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</si>
  <si>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</si>
  <si>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</si>
  <si>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</si>
  <si>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</si>
  <si>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</si>
  <si>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</si>
  <si>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</si>
  <si>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</si>
  <si>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</si>
  <si>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</si>
  <si>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</si>
  <si>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</si>
  <si>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</si>
  <si>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</si>
  <si>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</si>
  <si>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</si>
  <si>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</si>
  <si>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</si>
  <si>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</si>
  <si>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</si>
  <si>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</si>
  <si>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</si>
  <si>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</si>
  <si>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</si>
  <si>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</si>
  <si>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</si>
  <si>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</si>
  <si>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</si>
  <si>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</si>
  <si>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</si>
  <si>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</si>
  <si>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</si>
  <si>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</si>
  <si>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</si>
  <si>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</si>
  <si>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</si>
  <si>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</si>
  <si>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</si>
  <si>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</si>
  <si>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</si>
  <si>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</si>
  <si>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</si>
  <si>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</si>
  <si>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</si>
  <si>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</si>
  <si>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</si>
  <si>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</si>
  <si>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</si>
  <si>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</si>
  <si>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</si>
  <si>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</si>
  <si>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</si>
  <si>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</si>
  <si>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</si>
  <si>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</si>
  <si>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</si>
  <si>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</si>
  <si>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</si>
  <si>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</si>
  <si>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</si>
  <si>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</si>
  <si>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</si>
  <si>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</si>
  <si>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</si>
  <si>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</si>
  <si>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</si>
  <si>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</si>
  <si>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</si>
  <si>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</si>
  <si>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</si>
  <si>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</si>
  <si>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</si>
  <si>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</si>
  <si>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</si>
  <si>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</si>
  <si>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</si>
  <si>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</si>
  <si>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</si>
  <si>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</si>
  <si>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</si>
  <si>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</si>
  <si>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</si>
  <si>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</si>
  <si>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</si>
  <si>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</si>
  <si>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</si>
  <si>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</si>
  <si>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</si>
  <si>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</si>
  <si>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</si>
  <si>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</si>
  <si>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</si>
  <si>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</si>
  <si>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</si>
  <si>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</si>
  <si>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</si>
  <si>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</si>
  <si>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</si>
  <si>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</si>
  <si>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</si>
  <si>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</si>
  <si>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</si>
  <si>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</si>
  <si>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</si>
  <si>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</si>
  <si>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</si>
  <si>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</si>
  <si>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</si>
  <si>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</si>
  <si>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</si>
  <si>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</si>
  <si>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</si>
  <si>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</si>
  <si>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</si>
  <si>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</si>
  <si>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</si>
  <si>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</si>
  <si>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</si>
  <si>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</si>
  <si>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</si>
  <si>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</si>
  <si>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</si>
  <si>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</si>
  <si>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</si>
  <si>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</si>
  <si>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</si>
  <si>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</si>
  <si>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</si>
  <si>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</si>
  <si>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</si>
  <si>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</si>
  <si>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</si>
  <si>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</si>
  <si>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</si>
  <si>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</si>
  <si>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</si>
  <si>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</si>
  <si>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</si>
  <si>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</si>
  <si>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</si>
  <si>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</si>
  <si>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</si>
  <si>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</si>
  <si>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</si>
  <si>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</si>
  <si>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</si>
  <si>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</si>
  <si>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</si>
  <si>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</si>
  <si>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</si>
  <si>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</si>
  <si>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</si>
  <si>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</si>
  <si>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</si>
  <si>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</si>
  <si>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</si>
  <si>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</si>
  <si>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</si>
  <si>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</si>
  <si>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</si>
  <si>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</si>
  <si>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</si>
  <si>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</si>
  <si>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</si>
  <si>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</si>
  <si>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</si>
  <si>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</si>
  <si>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</si>
  <si>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</si>
  <si>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</si>
  <si>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</si>
  <si>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</si>
  <si>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</si>
  <si>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</si>
  <si>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</si>
  <si>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</si>
  <si>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</si>
  <si>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</si>
  <si>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</si>
  <si>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</si>
  <si>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</si>
  <si>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</si>
  <si>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</si>
  <si>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</si>
  <si>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</si>
  <si>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</si>
  <si>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</si>
  <si>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</si>
  <si>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</si>
  <si>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</si>
  <si>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</si>
  <si>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</si>
  <si>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</si>
  <si>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</si>
  <si>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</si>
  <si>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</si>
  <si>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</si>
  <si>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</si>
  <si>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</si>
  <si>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</si>
  <si>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</si>
  <si>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</si>
  <si>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</si>
  <si>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</si>
  <si>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</si>
  <si>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</si>
  <si>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</si>
  <si>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</si>
  <si>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</si>
  <si>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</si>
  <si>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</si>
  <si>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</si>
  <si>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</si>
  <si>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</si>
  <si>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</si>
  <si>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</si>
  <si>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</si>
  <si>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</si>
  <si>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</si>
  <si>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</si>
  <si>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</si>
  <si>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</si>
  <si>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</si>
  <si>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</si>
  <si>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</si>
  <si>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</si>
  <si>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</si>
  <si>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</si>
  <si>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</si>
  <si>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</si>
  <si>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</si>
  <si>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</si>
  <si>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</si>
  <si>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</si>
  <si>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</si>
  <si>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</si>
  <si>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</si>
  <si>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</si>
  <si>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</si>
  <si>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</si>
  <si>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</si>
  <si>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</si>
  <si>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</si>
  <si>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</si>
  <si>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</si>
  <si>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</si>
  <si>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</si>
  <si>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</si>
  <si>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</si>
  <si>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</si>
  <si>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</si>
  <si>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</si>
  <si>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</si>
  <si>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</si>
  <si>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</si>
  <si>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</si>
  <si>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</si>
  <si>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</si>
  <si>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</si>
  <si>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</si>
  <si>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</si>
  <si>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</si>
  <si>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</si>
  <si>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</si>
  <si>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</si>
  <si>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</si>
  <si>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</si>
  <si>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</si>
  <si>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</si>
  <si>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</si>
  <si>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</si>
  <si>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</si>
  <si>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</si>
  <si>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</si>
  <si>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</si>
  <si>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</si>
  <si>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</si>
  <si>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</si>
  <si>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</si>
  <si>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</si>
  <si>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</si>
  <si>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</si>
  <si>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</si>
  <si>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</si>
  <si>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</si>
  <si>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</si>
  <si>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</si>
  <si>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</si>
  <si>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</si>
  <si>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</si>
  <si>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</si>
  <si>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</si>
  <si>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</si>
  <si>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</si>
  <si>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</si>
  <si>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</si>
  <si>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</si>
  <si>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</si>
  <si>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</si>
  <si>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</si>
  <si>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</si>
  <si>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</si>
  <si>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</si>
  <si>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</si>
  <si>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</si>
  <si>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</si>
  <si>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</si>
  <si>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</si>
  <si>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</si>
  <si>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</si>
  <si>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</si>
  <si>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</si>
  <si>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</si>
  <si>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</si>
  <si>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</si>
  <si>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</si>
  <si>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</si>
  <si>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</si>
  <si>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</si>
  <si>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</si>
  <si>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</si>
  <si>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</si>
  <si>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</si>
  <si>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</si>
  <si>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</si>
  <si>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</si>
  <si>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</si>
  <si>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</si>
  <si>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</si>
  <si>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</si>
  <si>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</si>
  <si>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</si>
  <si>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</si>
  <si>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</si>
  <si>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</si>
  <si>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</si>
  <si>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</si>
  <si>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</si>
  <si>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</si>
  <si>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</si>
  <si>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</si>
  <si>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</si>
  <si>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</si>
  <si>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</si>
  <si>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</si>
  <si>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</si>
  <si>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</si>
  <si>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</si>
  <si>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</si>
  <si>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</si>
  <si>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</si>
  <si>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</si>
  <si>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</si>
  <si>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</si>
  <si>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</si>
  <si>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</si>
  <si>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</si>
  <si>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</si>
  <si>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</si>
  <si>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</si>
  <si>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</si>
  <si>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</si>
  <si>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</si>
  <si>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</si>
  <si>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</si>
  <si>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</si>
  <si>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</si>
  <si>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</si>
  <si>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</si>
  <si>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</si>
  <si>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</si>
  <si>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</si>
  <si>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</si>
  <si>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</si>
  <si>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</si>
  <si>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</si>
  <si>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</si>
  <si>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</si>
  <si>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</si>
  <si>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</si>
  <si>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</si>
  <si>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</si>
  <si>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</si>
  <si>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</si>
  <si>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</si>
  <si>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</si>
  <si>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</si>
  <si>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</si>
  <si>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</si>
  <si>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</si>
  <si>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</si>
  <si>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</si>
  <si>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</si>
  <si>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</si>
  <si>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</si>
  <si>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</si>
  <si>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</si>
  <si>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</si>
  <si>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</si>
  <si>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</si>
  <si>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</si>
  <si>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</si>
  <si>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</si>
  <si>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</si>
  <si>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</si>
  <si>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</si>
  <si>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</si>
  <si>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</si>
  <si>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</si>
  <si>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</si>
  <si>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</si>
  <si>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</si>
  <si>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</si>
  <si>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</si>
  <si>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</si>
  <si>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</si>
  <si>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</si>
  <si>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</si>
  <si>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</si>
  <si>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</si>
  <si>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</si>
  <si>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</si>
  <si>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</si>
  <si>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</si>
  <si>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</si>
  <si>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</si>
  <si>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</si>
  <si>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</si>
  <si>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</si>
  <si>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</si>
  <si>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</si>
  <si>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</si>
  <si>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</si>
  <si>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</si>
  <si>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</si>
  <si>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</si>
  <si>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</si>
  <si>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</si>
  <si>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</si>
  <si>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</si>
  <si>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</si>
  <si>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</si>
  <si>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</si>
  <si>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</si>
  <si>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</si>
  <si>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</si>
  <si>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</si>
  <si>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</si>
  <si>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</si>
  <si>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</si>
  <si>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</si>
  <si>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</si>
  <si>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</si>
  <si>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</si>
  <si>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</si>
  <si>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</si>
  <si>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</si>
  <si>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</si>
  <si>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</si>
  <si>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</si>
  <si>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</si>
  <si>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</si>
  <si>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</si>
  <si>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</si>
  <si>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</si>
  <si>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</si>
  <si>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</si>
  <si>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</si>
  <si>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</si>
  <si>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</si>
  <si>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</si>
  <si>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</si>
  <si>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</si>
  <si>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</si>
  <si>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</si>
  <si>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</si>
  <si>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</si>
  <si>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</si>
  <si>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</si>
  <si>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</si>
  <si>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</si>
  <si>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</si>
  <si>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</si>
  <si>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</si>
  <si>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</si>
  <si>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</si>
  <si>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</si>
  <si>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</si>
  <si>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</si>
  <si>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</si>
  <si>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</si>
  <si>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</si>
  <si>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</si>
  <si>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</si>
  <si>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</si>
  <si>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</si>
  <si>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</si>
  <si>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</si>
  <si>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</si>
  <si>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</si>
  <si>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</si>
  <si>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</si>
  <si>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</si>
  <si>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</si>
  <si>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</si>
  <si>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</si>
  <si>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</si>
  <si>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</si>
  <si>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</si>
  <si>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</si>
  <si>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</si>
  <si>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</si>
  <si>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</si>
  <si>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</si>
  <si>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</si>
  <si>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</si>
  <si>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</si>
  <si>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</si>
  <si>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</si>
  <si>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</si>
  <si>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</si>
  <si>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</si>
  <si>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</si>
  <si>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</si>
  <si>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</si>
  <si>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</si>
  <si>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</si>
  <si>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</si>
  <si>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</si>
  <si>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</si>
  <si>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</si>
  <si>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</si>
  <si>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</si>
  <si>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</si>
  <si>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</si>
  <si>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</si>
  <si>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</si>
  <si>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</si>
  <si>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</si>
  <si>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</si>
  <si>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</si>
  <si>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</si>
  <si>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</si>
  <si>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</si>
  <si>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</si>
  <si>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</si>
  <si>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</si>
  <si>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</si>
  <si>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</si>
  <si>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</si>
  <si>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</si>
  <si>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</si>
  <si>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</si>
  <si>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</si>
  <si>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</si>
  <si>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</si>
  <si>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</si>
  <si>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</si>
  <si>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</si>
  <si>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</si>
  <si>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</si>
  <si>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</si>
  <si>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</si>
  <si>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</si>
  <si>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</si>
  <si>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</si>
  <si>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</si>
  <si>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</si>
  <si>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</si>
  <si>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</si>
  <si>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</si>
  <si>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</si>
  <si>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</si>
  <si>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</si>
  <si>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</si>
  <si>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</si>
  <si>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</si>
  <si>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</si>
  <si>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</si>
  <si>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</si>
  <si>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</si>
  <si>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</si>
  <si>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</si>
  <si>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</si>
  <si>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</si>
  <si>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</si>
  <si>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</si>
  <si>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</si>
  <si>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</si>
  <si>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</si>
  <si>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</si>
  <si>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</si>
  <si>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</si>
  <si>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</si>
  <si>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</si>
  <si>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</si>
  <si>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</si>
  <si>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</si>
  <si>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</si>
  <si>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</si>
  <si>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</si>
  <si>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</si>
  <si>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</si>
  <si>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</si>
  <si>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</si>
  <si>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</si>
  <si>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</si>
  <si>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</si>
  <si>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</si>
  <si>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</si>
  <si>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</si>
  <si>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</si>
  <si>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</si>
  <si>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</si>
  <si>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</si>
  <si>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</si>
  <si>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</si>
  <si>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</si>
  <si>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</si>
  <si>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</si>
  <si>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</si>
  <si>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</si>
  <si>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</si>
  <si>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</si>
  <si>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</si>
  <si>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</si>
  <si>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</si>
  <si>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</si>
  <si>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</si>
  <si>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</si>
  <si>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</si>
  <si>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</si>
  <si>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</si>
  <si>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</si>
  <si>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</si>
  <si>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</si>
  <si>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</si>
  <si>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</si>
  <si>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</si>
  <si>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</si>
  <si>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</si>
  <si>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</si>
  <si>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</si>
  <si>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</si>
  <si>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</si>
  <si>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</si>
  <si>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</si>
  <si>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</si>
  <si>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</si>
  <si>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</si>
  <si>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</si>
  <si>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</si>
  <si>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</si>
  <si>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</si>
  <si>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</si>
  <si>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</si>
  <si>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</si>
  <si>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</si>
  <si>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</si>
  <si>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</si>
  <si>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</si>
  <si>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</si>
  <si>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</si>
  <si>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</si>
  <si>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</si>
  <si>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</si>
  <si>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</si>
  <si>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</si>
  <si>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</si>
  <si>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</si>
  <si>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</si>
  <si>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</si>
  <si>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</si>
  <si>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</si>
  <si>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</si>
  <si>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</si>
  <si>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</si>
  <si>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</si>
  <si>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</si>
  <si>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</si>
  <si>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</si>
  <si>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</si>
  <si>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</si>
  <si>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</si>
  <si>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</si>
  <si>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</si>
  <si>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</si>
  <si>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</si>
  <si>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</si>
  <si>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</si>
  <si>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</si>
  <si>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</si>
  <si>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</si>
  <si>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</si>
  <si>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</si>
  <si>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</si>
  <si>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</si>
  <si>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</si>
  <si>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</si>
  <si>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</si>
  <si>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</si>
  <si>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</si>
  <si>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</si>
  <si>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</si>
  <si>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</si>
  <si>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</si>
  <si>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</si>
  <si>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</si>
  <si>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</si>
  <si>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</si>
  <si>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</si>
  <si>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</si>
  <si>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</si>
  <si>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</si>
  <si>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</si>
  <si>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</si>
  <si>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</si>
  <si>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</si>
  <si>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</si>
  <si>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</si>
  <si>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</si>
  <si>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</si>
  <si>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</si>
  <si>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</si>
  <si>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</si>
  <si>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</si>
  <si>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</si>
  <si>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</si>
  <si>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</si>
  <si>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</si>
  <si>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</si>
  <si>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</si>
  <si>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</si>
  <si>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</si>
  <si>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</si>
  <si>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</si>
  <si>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</si>
  <si>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</si>
  <si>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</si>
  <si>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</si>
  <si>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</si>
  <si>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</si>
  <si>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</si>
  <si>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</si>
  <si>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</si>
  <si>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</si>
  <si>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</si>
  <si>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</si>
  <si>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</si>
  <si>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</si>
  <si>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</si>
  <si>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</si>
  <si>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</si>
  <si>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</si>
  <si>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</si>
  <si>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</si>
  <si>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</si>
  <si>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</si>
  <si>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</si>
  <si>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</si>
  <si>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</si>
  <si>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</si>
  <si>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</si>
  <si>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</si>
  <si>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</si>
  <si>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</si>
  <si>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</si>
  <si>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</si>
  <si>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</si>
  <si>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</si>
  <si>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</si>
  <si>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</si>
  <si>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</si>
  <si>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</si>
  <si>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</si>
  <si>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</si>
  <si>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</si>
  <si>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</si>
  <si>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</si>
  <si>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</si>
  <si>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</si>
  <si>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</si>
  <si>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</si>
  <si>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</si>
  <si>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</si>
  <si>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</si>
  <si>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</si>
  <si>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</si>
  <si>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</si>
  <si>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</si>
  <si>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</si>
  <si>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</si>
  <si>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</si>
  <si>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</si>
  <si>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</si>
  <si>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</si>
  <si>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</si>
  <si>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</si>
  <si>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</si>
  <si>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</si>
  <si>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</si>
  <si>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</si>
  <si>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</si>
  <si>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</si>
  <si>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</si>
  <si>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</si>
  <si>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</si>
  <si>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</si>
  <si>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</si>
  <si>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</si>
  <si>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</si>
  <si>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</si>
  <si>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</si>
  <si>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</si>
  <si>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</si>
  <si>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</si>
  <si>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</si>
  <si>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</si>
  <si>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</si>
  <si>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</si>
  <si>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</si>
  <si>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</si>
  <si>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</si>
  <si>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</si>
  <si>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</si>
  <si>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</si>
  <si>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</si>
  <si>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</si>
  <si>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</si>
  <si>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</si>
  <si>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</si>
  <si>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</si>
  <si>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</si>
  <si>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</si>
  <si>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</si>
  <si>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</si>
  <si>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</si>
  <si>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</si>
  <si>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</si>
  <si>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</si>
  <si>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</si>
  <si>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</si>
  <si>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</si>
  <si>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</si>
  <si>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</si>
  <si>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</si>
  <si>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</si>
  <si>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</si>
  <si>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</si>
  <si>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</si>
  <si>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</si>
  <si>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</si>
  <si>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</si>
  <si>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</si>
  <si>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</si>
  <si>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</si>
  <si>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</si>
  <si>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</si>
  <si>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</si>
  <si>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</si>
  <si>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</si>
  <si>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</si>
  <si>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</si>
  <si>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</si>
  <si>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</si>
  <si>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</si>
  <si>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</si>
  <si>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</si>
  <si>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</si>
  <si>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</si>
  <si>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</si>
  <si>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</si>
  <si>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</si>
  <si>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</si>
  <si>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</si>
  <si>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</si>
  <si>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</si>
  <si>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</si>
  <si>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</si>
  <si>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</si>
  <si>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</si>
  <si>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</si>
  <si>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</si>
  <si>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</si>
  <si>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</si>
  <si>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</si>
  <si>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</si>
  <si>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</si>
  <si>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</si>
  <si>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</si>
  <si>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</si>
  <si>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</si>
  <si>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</si>
  <si>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</si>
  <si>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</si>
  <si>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</si>
  <si>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</si>
  <si>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</si>
  <si>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</si>
  <si>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</si>
  <si>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</si>
  <si>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</si>
  <si>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</si>
  <si>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</si>
  <si>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</si>
  <si>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</si>
  <si>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</si>
  <si>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</si>
  <si>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</si>
  <si>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</si>
  <si>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</si>
  <si>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</si>
  <si>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</si>
  <si>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</si>
  <si>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</si>
  <si>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</si>
  <si>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</si>
  <si>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</si>
  <si>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</si>
  <si>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</si>
  <si>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</si>
  <si>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</si>
  <si>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</si>
  <si>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</si>
  <si>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</si>
  <si>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</si>
  <si>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</si>
  <si>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</si>
  <si>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</si>
  <si>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</si>
  <si>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</si>
  <si>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</si>
  <si>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</si>
  <si>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</si>
  <si>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</si>
  <si>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</si>
  <si>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</si>
  <si>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</si>
  <si>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</si>
  <si>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</si>
  <si>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</si>
  <si>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</si>
  <si>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</si>
  <si>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</si>
  <si>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</si>
  <si>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</si>
  <si>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</si>
  <si>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</si>
  <si>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</si>
  <si>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</si>
  <si>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</si>
  <si>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</si>
  <si>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</si>
  <si>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</si>
  <si>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</si>
  <si>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</si>
  <si>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</si>
  <si>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</si>
  <si>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</si>
  <si>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</si>
  <si>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</si>
  <si>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</si>
  <si>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</si>
  <si>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</si>
  <si>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</si>
  <si>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</si>
  <si>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</si>
  <si>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</si>
  <si>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</si>
  <si>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</si>
  <si>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</si>
  <si>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</si>
  <si>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</si>
  <si>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</si>
  <si>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</si>
  <si>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</si>
  <si>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</si>
  <si>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</si>
  <si>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</si>
  <si>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</si>
  <si>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</si>
  <si>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</si>
  <si>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</si>
  <si>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</si>
  <si>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</si>
  <si>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</si>
  <si>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</si>
  <si>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</si>
  <si>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</si>
  <si>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</si>
  <si>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</si>
  <si>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</si>
  <si>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</si>
  <si>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</si>
  <si>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</si>
  <si>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</si>
  <si>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</si>
  <si>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</si>
  <si>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</si>
  <si>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</si>
  <si>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</si>
  <si>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</si>
  <si>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</si>
  <si>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</si>
  <si>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</si>
  <si>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</si>
  <si>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</si>
  <si>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</si>
  <si>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</si>
  <si>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</si>
  <si>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</si>
  <si>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</si>
  <si>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</si>
  <si>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</si>
  <si>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</si>
  <si>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</si>
  <si>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</si>
  <si>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</si>
  <si>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</si>
  <si>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</si>
  <si>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</si>
  <si>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</si>
  <si>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</si>
  <si>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</si>
  <si>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</si>
  <si>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</si>
  <si>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</si>
  <si>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</si>
  <si>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</si>
  <si>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</si>
  <si>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</si>
  <si>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</si>
  <si>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</si>
  <si>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</si>
  <si>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</si>
  <si>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</si>
  <si>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</si>
  <si>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</si>
  <si>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</si>
  <si>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</si>
  <si>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</si>
  <si>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</si>
  <si>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</si>
  <si>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</si>
  <si>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</si>
  <si>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</si>
  <si>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</si>
  <si>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</si>
  <si>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</si>
  <si>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</si>
  <si>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</si>
  <si>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</si>
  <si>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</si>
  <si>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</si>
  <si>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</si>
  <si>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</si>
  <si>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</si>
  <si>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</si>
  <si>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</si>
  <si>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</si>
  <si>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</si>
  <si>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</si>
  <si>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</si>
  <si>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</si>
  <si>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</si>
  <si>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</si>
  <si>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</si>
  <si>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</si>
  <si>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</si>
  <si>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</si>
  <si>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</si>
  <si>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</si>
  <si>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</si>
  <si>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</si>
  <si>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</si>
  <si>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</si>
  <si>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</si>
  <si>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</si>
  <si>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</si>
  <si>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</si>
  <si>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</si>
  <si>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</si>
  <si>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</si>
  <si>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</si>
  <si>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</si>
  <si>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</si>
  <si>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</si>
  <si>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</si>
  <si>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</si>
  <si>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</si>
  <si>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</si>
  <si>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</si>
  <si>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</si>
  <si>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</si>
  <si>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</si>
  <si>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</si>
  <si>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</si>
  <si>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</si>
  <si>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</si>
  <si>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</si>
  <si>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</si>
  <si>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</si>
  <si>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</si>
  <si>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</si>
  <si>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</si>
  <si>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</si>
  <si>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</si>
  <si>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</si>
  <si>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</si>
  <si>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</si>
  <si>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</si>
  <si>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</si>
  <si>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</si>
  <si>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</si>
  <si>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</si>
  <si>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</si>
  <si>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</si>
  <si>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</si>
  <si>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</si>
  <si>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</si>
  <si>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</si>
  <si>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</si>
  <si>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</si>
  <si>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</si>
  <si>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</si>
  <si>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</si>
  <si>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</si>
  <si>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</si>
  <si>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</si>
  <si>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</si>
  <si>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</si>
  <si>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</si>
  <si>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</si>
  <si>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</si>
  <si>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</si>
  <si>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</si>
  <si>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</si>
  <si>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</si>
  <si>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</si>
  <si>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</si>
  <si>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</si>
  <si>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</si>
  <si>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</si>
  <si>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</si>
  <si>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</si>
  <si>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</si>
  <si>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</si>
  <si>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</si>
  <si>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</si>
  <si>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</si>
  <si>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</si>
  <si>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</si>
  <si>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</si>
  <si>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</si>
  <si>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</si>
  <si>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</si>
  <si>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</si>
  <si>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</si>
  <si>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</si>
  <si>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</si>
  <si>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</si>
  <si>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</si>
  <si>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</si>
  <si>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</si>
  <si>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</si>
  <si>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</si>
  <si>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</si>
  <si>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</si>
  <si>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</si>
  <si>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</si>
  <si>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</si>
  <si>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</si>
  <si>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</si>
  <si>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</si>
  <si>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</si>
  <si>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</si>
  <si>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</si>
  <si>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</si>
  <si>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</si>
  <si>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</si>
  <si>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</si>
  <si>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</si>
  <si>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</si>
  <si>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</si>
  <si>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</si>
  <si>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</si>
  <si>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</si>
  <si>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</si>
  <si>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</si>
  <si>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</si>
  <si>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</si>
  <si>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</si>
  <si>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</si>
  <si>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</si>
  <si>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</si>
  <si>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</si>
  <si>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</si>
  <si>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</si>
  <si>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</si>
  <si>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</si>
  <si>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</si>
  <si>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</si>
  <si>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</si>
  <si>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</si>
  <si>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</si>
  <si>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</si>
  <si>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</si>
  <si>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</si>
  <si>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</si>
  <si>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</si>
  <si>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</si>
  <si>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</si>
  <si>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</si>
  <si>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</si>
  <si>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</si>
  <si>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</si>
  <si>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</si>
  <si>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</si>
  <si>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</si>
  <si>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</si>
  <si>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</si>
  <si>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</si>
  <si>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</si>
  <si>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</si>
  <si>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</si>
  <si>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</si>
  <si>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</si>
  <si>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</si>
  <si>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</si>
  <si>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</si>
  <si>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</si>
  <si>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</si>
  <si>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</si>
  <si>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</si>
  <si>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</si>
  <si>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</si>
  <si>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</si>
  <si>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</si>
  <si>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</si>
  <si>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</si>
  <si>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</si>
  <si>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</si>
  <si>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</si>
  <si>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</si>
  <si>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</si>
  <si>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</si>
  <si>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</si>
  <si>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</si>
  <si>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</si>
  <si>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</si>
  <si>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</si>
  <si>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</si>
  <si>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</si>
  <si>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</si>
  <si>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</si>
  <si>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</si>
  <si>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</si>
  <si>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</si>
  <si>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</si>
  <si>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</si>
  <si>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</si>
  <si>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</si>
  <si>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</si>
  <si>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</si>
  <si>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</si>
  <si>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</si>
  <si>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</si>
  <si>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</si>
  <si>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</si>
  <si>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</si>
  <si>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</si>
  <si>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</si>
  <si>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</si>
  <si>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</si>
  <si>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</si>
  <si>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</si>
  <si>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</si>
  <si>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</si>
  <si>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</si>
  <si>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</si>
  <si>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</si>
  <si>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</si>
  <si>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</si>
  <si>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</si>
  <si>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</si>
  <si>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</si>
  <si>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</si>
  <si>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</si>
  <si>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</si>
  <si>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</si>
  <si>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</si>
  <si>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</si>
  <si>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</si>
  <si>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</si>
  <si>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</si>
  <si>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</si>
  <si>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</si>
  <si>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</si>
  <si>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</si>
  <si>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</si>
  <si>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</si>
  <si>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</si>
  <si>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</si>
  <si>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</si>
  <si>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</si>
  <si>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</si>
  <si>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</si>
  <si>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</si>
  <si>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</si>
  <si>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</si>
  <si>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</si>
  <si>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</si>
  <si>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</si>
  <si>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</si>
  <si>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</si>
  <si>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</si>
  <si>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</si>
  <si>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</si>
  <si>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</si>
  <si>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</si>
  <si>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</si>
  <si>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</si>
  <si>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</si>
  <si>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</si>
  <si>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</si>
  <si>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</si>
  <si>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</si>
  <si>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</si>
  <si>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</si>
  <si>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</si>
  <si>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</si>
  <si>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</si>
  <si>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</si>
  <si>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</si>
  <si>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</si>
  <si>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</si>
  <si>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</si>
  <si>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</si>
  <si>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</si>
  <si>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</si>
  <si>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</si>
  <si>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</si>
  <si>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</si>
  <si>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</si>
  <si>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</si>
  <si>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</si>
  <si>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</si>
  <si>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</si>
  <si>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</si>
  <si>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</si>
  <si>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</si>
  <si>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</si>
  <si>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</si>
  <si>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</si>
  <si>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</si>
  <si>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</si>
  <si>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</si>
  <si>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</si>
  <si>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</si>
  <si>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</si>
  <si>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</si>
  <si>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</si>
  <si>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</si>
  <si>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</si>
  <si>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</si>
  <si>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</si>
  <si>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</si>
  <si>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</si>
  <si>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</si>
  <si>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</si>
  <si>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</si>
  <si>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</si>
  <si>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</si>
  <si>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</si>
  <si>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</si>
  <si>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</si>
  <si>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</si>
  <si>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</si>
  <si>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</si>
  <si>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</si>
  <si>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</si>
  <si>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</si>
  <si>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</si>
  <si>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</si>
  <si>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</si>
  <si>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</si>
  <si>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</si>
  <si>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</si>
  <si>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</si>
  <si>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</si>
  <si>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</si>
  <si>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</si>
  <si>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</si>
  <si>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</si>
  <si>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</si>
  <si>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</si>
  <si>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</si>
  <si>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</si>
  <si>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</si>
  <si>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</si>
  <si>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</si>
  <si>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</si>
  <si>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</si>
  <si>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</si>
  <si>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</si>
  <si>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</si>
  <si>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</si>
  <si>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</si>
  <si>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</si>
  <si>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</si>
  <si>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</si>
  <si>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</si>
  <si>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</si>
  <si>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</si>
  <si>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</si>
  <si>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</si>
  <si>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</si>
  <si>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</si>
  <si>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</si>
  <si>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</si>
  <si>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</si>
  <si>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</si>
  <si>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</si>
  <si>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</si>
  <si>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</si>
  <si>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</si>
  <si>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</si>
  <si>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</si>
  <si>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</si>
  <si>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</si>
  <si>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</si>
  <si>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</si>
  <si>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</si>
  <si>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</si>
  <si>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</si>
  <si>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</si>
  <si>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</si>
  <si>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</si>
  <si>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</si>
  <si>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</si>
  <si>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</si>
  <si>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</si>
  <si>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</si>
  <si>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</si>
  <si>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</si>
  <si>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</si>
  <si>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</si>
  <si>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</si>
  <si>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</si>
  <si>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</si>
  <si>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</si>
  <si>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</si>
  <si>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</si>
  <si>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</si>
  <si>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</si>
  <si>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</si>
  <si>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</si>
  <si>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</si>
  <si>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</si>
  <si>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</si>
  <si>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</si>
  <si>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</si>
  <si>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</si>
  <si>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</si>
  <si>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</si>
  <si>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</si>
  <si>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</si>
  <si>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</si>
  <si>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</si>
  <si>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</si>
  <si>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</si>
  <si>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</si>
  <si>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</si>
  <si>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</si>
  <si>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</si>
  <si>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</si>
  <si>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</si>
  <si>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</si>
  <si>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</si>
  <si>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</si>
  <si>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</si>
  <si>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</si>
  <si>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</si>
  <si>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</si>
  <si>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</si>
  <si>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</si>
  <si>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</si>
  <si>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</si>
  <si>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</si>
  <si>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</si>
  <si>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</si>
  <si>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</si>
  <si>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</si>
  <si>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</si>
  <si>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</si>
  <si>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</si>
  <si>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</si>
  <si>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</si>
  <si>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</si>
  <si>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</si>
  <si>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</si>
  <si>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</si>
  <si>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</si>
  <si>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</si>
  <si>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</si>
  <si>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</si>
  <si>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</si>
  <si>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</si>
  <si>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</si>
  <si>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</si>
  <si>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</si>
  <si>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</si>
  <si>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</si>
  <si>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</si>
  <si>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</si>
  <si>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</si>
  <si>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</si>
  <si>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</si>
  <si>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</si>
  <si>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</si>
  <si>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</si>
  <si>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</si>
  <si>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</si>
  <si>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</si>
  <si>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</si>
  <si>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</si>
  <si>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</si>
  <si>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</si>
  <si>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</si>
  <si>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</si>
  <si>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</si>
  <si>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</si>
  <si>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</si>
  <si>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</si>
  <si>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</si>
  <si>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</si>
  <si>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</si>
  <si>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</si>
  <si>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</si>
  <si>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</si>
  <si>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</si>
  <si>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</si>
  <si>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</si>
  <si>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</si>
  <si>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</si>
  <si>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</si>
  <si>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</si>
  <si>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</si>
  <si>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</si>
  <si>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</si>
  <si>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</si>
  <si>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</si>
  <si>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</si>
  <si>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</si>
  <si>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</si>
  <si>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</si>
  <si>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</si>
  <si>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</si>
  <si>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</si>
  <si>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</si>
  <si>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</si>
  <si>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</si>
  <si>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</si>
  <si>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</si>
  <si>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</si>
  <si>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</si>
  <si>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</si>
  <si>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</si>
  <si>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</si>
  <si>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</si>
  <si>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</si>
  <si>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</si>
  <si>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</si>
  <si>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</si>
  <si>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</si>
  <si>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</si>
  <si>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</si>
  <si>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</si>
  <si>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</si>
  <si>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</si>
  <si>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</si>
  <si>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</si>
  <si>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</si>
  <si>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</si>
  <si>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</si>
  <si>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</si>
  <si>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</si>
  <si>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</si>
  <si>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</si>
  <si>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</si>
  <si>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</si>
  <si>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</si>
  <si>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</si>
  <si>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</si>
  <si>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</si>
  <si>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</si>
  <si>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</si>
  <si>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</si>
  <si>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</si>
  <si>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</si>
  <si>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</si>
  <si>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</si>
  <si>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</si>
  <si>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</si>
  <si>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</si>
  <si>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</si>
  <si>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</si>
  <si>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</si>
  <si>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</si>
  <si>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</si>
  <si>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</si>
  <si>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</si>
  <si>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</si>
  <si>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</si>
  <si>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</si>
  <si>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</si>
  <si>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</si>
  <si>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</si>
  <si>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</si>
  <si>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</si>
  <si>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</si>
  <si>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</si>
  <si>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</si>
  <si>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</si>
  <si>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</si>
  <si>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</si>
  <si>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</si>
  <si>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</si>
  <si>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</si>
  <si>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</si>
  <si>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</si>
  <si>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</si>
  <si>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</si>
  <si>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</si>
  <si>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</si>
  <si>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</si>
  <si>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</si>
  <si>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</si>
  <si>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</si>
  <si>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</si>
  <si>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</si>
  <si>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</si>
  <si>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</si>
  <si>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</si>
  <si>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</si>
  <si>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</si>
  <si>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</si>
  <si>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</si>
  <si>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</si>
  <si>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</si>
  <si>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</si>
  <si>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</si>
  <si>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</si>
  <si>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</si>
  <si>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</si>
  <si>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</si>
  <si>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</si>
  <si>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</si>
  <si>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</si>
  <si>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</si>
  <si>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</si>
  <si>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</si>
  <si>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</si>
  <si>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</si>
  <si>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</si>
  <si>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</si>
  <si>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</si>
  <si>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</si>
  <si>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</si>
  <si>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</si>
  <si>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</si>
  <si>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</si>
  <si>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</si>
  <si>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</si>
  <si>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</si>
  <si>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</si>
  <si>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</si>
  <si>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</si>
  <si>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</si>
  <si>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</si>
  <si>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</si>
  <si>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</si>
  <si>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</si>
  <si>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</si>
  <si>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</si>
  <si>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</si>
  <si>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</si>
  <si>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</si>
  <si>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</si>
  <si>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</si>
  <si>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</si>
  <si>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</si>
  <si>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</si>
  <si>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</si>
  <si>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</si>
  <si>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</si>
  <si>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</si>
  <si>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</si>
  <si>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</si>
  <si>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</si>
  <si>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</si>
  <si>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</si>
  <si>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</si>
  <si>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</si>
  <si>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</si>
  <si>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</si>
  <si>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</si>
  <si>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</si>
  <si>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</si>
  <si>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</si>
  <si>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</si>
  <si>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</si>
  <si>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</si>
  <si>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</si>
  <si>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</si>
  <si>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</si>
  <si>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</si>
  <si>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</si>
  <si>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</si>
  <si>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</si>
  <si>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</si>
  <si>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</si>
  <si>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</si>
  <si>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</si>
  <si>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</si>
  <si>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</si>
  <si>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</si>
  <si>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</si>
  <si>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</si>
  <si>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</si>
  <si>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</si>
  <si>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</si>
  <si>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</si>
  <si>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</si>
  <si>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</si>
  <si>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</si>
  <si>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</si>
  <si>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</si>
  <si>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</si>
  <si>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</si>
  <si>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</si>
  <si>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</si>
  <si>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</si>
  <si>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</si>
  <si>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</si>
  <si>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</si>
  <si>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</si>
  <si>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</si>
  <si>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</si>
  <si>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</si>
  <si>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</si>
  <si>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</si>
  <si>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</si>
  <si>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</si>
  <si>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</si>
  <si>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</si>
  <si>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</si>
  <si>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</si>
  <si>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</si>
  <si>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</si>
  <si>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</si>
  <si>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</si>
  <si>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</si>
  <si>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</si>
  <si>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</si>
  <si>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</si>
  <si>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</si>
  <si>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</si>
  <si>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</si>
  <si>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</si>
  <si>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</si>
  <si>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</si>
  <si>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</si>
  <si>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</si>
  <si>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</si>
  <si>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</si>
  <si>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</si>
  <si>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</si>
  <si>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</si>
  <si>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</si>
  <si>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</si>
  <si>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</si>
  <si>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</si>
  <si>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</si>
  <si>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</si>
  <si>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</si>
  <si>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</si>
  <si>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</si>
  <si>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</si>
  <si>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</si>
  <si>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</si>
  <si>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</si>
  <si>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</si>
  <si>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</si>
  <si>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</si>
  <si>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</si>
  <si>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</si>
  <si>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</si>
  <si>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</si>
  <si>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</si>
  <si>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</si>
  <si>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</si>
  <si>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</si>
  <si>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</si>
  <si>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</si>
  <si>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</si>
  <si>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</si>
  <si>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</si>
  <si>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</si>
  <si>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</si>
  <si>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</si>
  <si>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</si>
  <si>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</si>
  <si>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</si>
  <si>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</si>
  <si>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</si>
  <si>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</si>
  <si>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</si>
  <si>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</si>
  <si>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</si>
  <si>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</si>
  <si>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</si>
  <si>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</si>
  <si>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</si>
  <si>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</si>
  <si>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</si>
  <si>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</si>
  <si>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</si>
  <si>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</si>
  <si>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</si>
  <si>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</si>
  <si>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</si>
  <si>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</si>
  <si>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</si>
  <si>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</si>
  <si>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</si>
  <si>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</si>
  <si>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</si>
  <si>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</si>
  <si>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</si>
  <si>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</si>
  <si>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</si>
  <si>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</si>
  <si>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</si>
  <si>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</si>
  <si>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</si>
  <si>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</si>
  <si>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ZAVOD ZA HITNU MEDICINU ZADARSKE ŽUPANIJE</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</si>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</sst>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6">
    <xf numFmtId="0" fontId="0" fillId="0" borderId="0" applyAlignment="0"/>
    <xf numFmtId="164" fontId="60" fillId="0" borderId="0" applyAlignment="0"/>
    <xf numFmtId="0" fontId="26" fillId="0" borderId="69" applyAlignment="0"/>
    <xf numFmtId="0" fontId="29" fillId="0" borderId="69" applyAlignment="0"/>
    <xf numFmtId="0" fontId="52" fillId="0" borderId="69" applyAlignment="0"/>
    <xf numFmtId="0" fontId="22" fillId="0" borderId="69" applyAlignment="0"/>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5" applyBorder="1" applyAlignment="1" applyProtection="1">
      <alignment horizontal="center" vertical="center"/>
      <protection locked="0"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5" fillId="0" borderId="69" xfId="0" applyNumberFormat="1" applyFont="1" applyBorder="1" applyAlignment="1">
      <alignment horizontal="center" vertical="center"/>
    </xf>
    <xf numFmtId="0" fontId="55" fillId="0" borderId="69" xfId="0" applyFont="1" applyBorder="1" applyAlignment="1">
      <alignment horizontal="left" vertical="top" wrapText="1"/>
    </xf>
    <xf numFmtId="3" fontId="55"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58" fillId="3" borderId="30"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wrapText="1"/>
    </xf>
    <xf numFmtId="49" fontId="59" fillId="3" borderId="32"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xf>
    <xf numFmtId="1" fontId="58"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4" fillId="0" borderId="87" xfId="0" applyFont="1" applyBorder="1" applyAlignment="1" applyProtection="1">
      <alignment vertical="center"/>
      <protection locked="0" hidden="1"/>
    </xf>
    <xf numFmtId="0" fontId="54"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locked="0"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7" fillId="7" borderId="90" xfId="0"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protection locked="0" hidden="1"/>
    </xf>
    <xf numFmtId="0" fontId="57"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7" fillId="7" borderId="88" xfId="4"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7"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 fontId="6" fillId="0" borderId="40" xfId="0" applyNumberFormat="1" applyFont="1" applyBorder="1" applyAlignment="1" applyProtection="1">
      <alignment horizontal="right" vertical="top" shrinkToFit="1"/>
      <protection locked="0"/>
    </xf>
    <xf numFmtId="49" fontId="56" fillId="5" borderId="19" xfId="0" applyNumberFormat="1" applyFont="1" applyFill="1" applyBorder="1" applyAlignment="1">
      <alignment horizontal="left" vertical="center"/>
    </xf>
    <xf numFmtId="0" fontId="8" fillId="0" borderId="20" xfId="0" applyFont="1" applyBorder="1"/>
    <xf numFmtId="49" fontId="56"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1" fillId="0" borderId="0" xfId="0" applyFont="1" applyAlignment="1">
      <alignment horizontal="center" wrapText="1"/>
    </xf>
    <xf numFmtId="0" fontId="62" fillId="0" borderId="0" xfId="0" applyFont="1"/>
    <xf numFmtId="49" fontId="63"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6" fillId="5" borderId="17" xfId="0" applyNumberFormat="1" applyFont="1" applyFill="1" applyBorder="1" applyAlignment="1">
      <alignment horizontal="left" vertical="center"/>
    </xf>
    <xf numFmtId="0" fontId="8" fillId="0" borderId="18" xfId="0" applyFont="1" applyBorder="1"/>
    <xf numFmtId="0" fontId="56"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3" fillId="0" borderId="0" xfId="0" applyFont="1" applyAlignment="1" applyProtection="1">
      <alignment horizontal="center" vertical="top" wrapText="1"/>
      <protection locked="0"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3" applyFont="1" applyBorder="1" applyAlignment="1">
      <alignment vertical="center" wrapText="1"/>
    </xf>
    <xf numFmtId="0" fontId="26" fillId="0" borderId="14" xfId="3"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3" applyFont="1" applyBorder="1" applyAlignment="1">
      <alignment vertical="center" wrapText="1"/>
    </xf>
    <xf numFmtId="0" fontId="21" fillId="0" borderId="66" xfId="0" applyFont="1" applyBorder="1" applyAlignment="1">
      <alignment vertical="center" wrapText="1"/>
    </xf>
    <xf numFmtId="0" fontId="22" fillId="0" borderId="86" xfId="5" applyBorder="1" applyAlignment="1" applyProtection="1">
      <alignment vertical="center" wrapText="1"/>
      <protection locked="0" hidden="1"/>
    </xf>
  </cellXfs>
  <cellStyles count="6">
    <cellStyle name="Comma" xfId="1" builtinId="3"/>
    <cellStyle name="Normal" xfId="0" builtinId="0"/>
    <cellStyle name="Normalno 2" xfId="2"/>
    <cellStyle name="Normalno 3" xfId="3"/>
    <cellStyle name="Normalno 4" xfId="4"/>
    <cellStyle name="Normalno 5" xfId="5"/>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57444796</v>
      </c>
      <c r="D2" s="6">
        <f>'PR-RAS'!E6</f>
        <v>60334580</v>
      </c>
      <c r="E2" s="6">
        <v>0</v>
      </c>
      <c r="F2" s="6">
        <v>0</v>
      </c>
      <c r="G2" s="7">
        <f t="shared" ref="G2:G264" si="0">(B2/1000)*(C2*1+D2*2)</f>
        <v>178113.96</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344972</v>
      </c>
      <c r="D46" s="1">
        <f>'PR-RAS'!E50</f>
        <v>691852</v>
      </c>
      <c r="E46" s="1">
        <v>0</v>
      </c>
      <c r="F46" s="1">
        <v>0</v>
      </c>
      <c r="G46" s="2">
        <f t="shared" si="0"/>
        <v>77790.42</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55449</v>
      </c>
      <c r="D64" s="1">
        <f>'PR-RAS'!E68</f>
        <v>394340</v>
      </c>
      <c r="E64" s="1">
        <v>0</v>
      </c>
      <c r="F64" s="1">
        <v>0</v>
      </c>
      <c r="G64" s="2">
        <f t="shared" si="0"/>
        <v>53180.13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55449</v>
      </c>
      <c r="D65" s="1">
        <f>'PR-RAS'!E69</f>
        <v>394340</v>
      </c>
      <c r="E65" s="1">
        <v>0</v>
      </c>
      <c r="F65" s="1">
        <v>0</v>
      </c>
      <c r="G65" s="2">
        <f t="shared" si="0"/>
        <v>54024.26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289523</v>
      </c>
      <c r="D70" s="1">
        <f>'PR-RAS'!E74</f>
        <v>297512</v>
      </c>
      <c r="E70" s="1">
        <v>0</v>
      </c>
      <c r="F70" s="1">
        <v>0</v>
      </c>
      <c r="G70" s="2">
        <f t="shared" si="0"/>
        <v>61033.74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289523</v>
      </c>
      <c r="D71" s="1">
        <f>'PR-RAS'!E75</f>
        <v>297512</v>
      </c>
      <c r="E71" s="1">
        <v>0</v>
      </c>
      <c r="F71" s="1">
        <v>0</v>
      </c>
      <c r="G71" s="2">
        <f t="shared" si="0"/>
        <v>61918.29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v>
      </c>
      <c r="D78" s="1">
        <f>'PR-RAS'!E82</f>
        <v>12</v>
      </c>
      <c r="E78" s="1">
        <v>0</v>
      </c>
      <c r="F78" s="1">
        <v>0</v>
      </c>
      <c r="G78" s="2">
        <f t="shared" si="0"/>
        <v>4</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v>
      </c>
      <c r="D79" s="1">
        <f>'PR-RAS'!E83</f>
        <v>12</v>
      </c>
      <c r="E79" s="1">
        <v>0</v>
      </c>
      <c r="F79" s="1">
        <v>0</v>
      </c>
      <c r="G79" s="2">
        <f t="shared" si="0"/>
        <v>4.0599999999999996</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v>
      </c>
      <c r="D81" s="1">
        <f>'PR-RAS'!E85</f>
        <v>12</v>
      </c>
      <c r="E81" s="1">
        <v>0</v>
      </c>
      <c r="F81" s="1">
        <v>0</v>
      </c>
      <c r="G81" s="2">
        <f t="shared" si="0"/>
        <v>4.16</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1196781</v>
      </c>
      <c r="D102" s="1">
        <f>'PR-RAS'!E106</f>
        <v>1551583</v>
      </c>
      <c r="E102" s="1">
        <v>0</v>
      </c>
      <c r="F102" s="1">
        <v>0</v>
      </c>
      <c r="G102" s="2">
        <f t="shared" si="0"/>
        <v>434294.65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1196781</v>
      </c>
      <c r="D108" s="1">
        <f>'PR-RAS'!E112</f>
        <v>1551583</v>
      </c>
      <c r="E108" s="1">
        <v>0</v>
      </c>
      <c r="F108" s="1">
        <v>0</v>
      </c>
      <c r="G108" s="2">
        <f t="shared" si="0"/>
        <v>460094.33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1196781</v>
      </c>
      <c r="D113" s="1">
        <f>'PR-RAS'!E117</f>
        <v>1551583</v>
      </c>
      <c r="E113" s="1">
        <v>0</v>
      </c>
      <c r="F113" s="1">
        <v>0</v>
      </c>
      <c r="G113" s="2">
        <f t="shared" si="0"/>
        <v>481594.06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2860598</v>
      </c>
      <c r="D120" s="1">
        <f>'PR-RAS'!E124</f>
        <v>810759</v>
      </c>
      <c r="E120" s="1">
        <v>0</v>
      </c>
      <c r="F120" s="1">
        <v>0</v>
      </c>
      <c r="G120" s="2">
        <f t="shared" si="0"/>
        <v>533371.80000000005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2860598</v>
      </c>
      <c r="D121" s="1">
        <f>'PR-RAS'!E125</f>
        <v>810759</v>
      </c>
      <c r="E121" s="1">
        <v>0</v>
      </c>
      <c r="F121" s="1">
        <v>0</v>
      </c>
      <c r="G121" s="2">
        <f t="shared" si="0"/>
        <v>537853.92000000004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2860598</v>
      </c>
      <c r="D123" s="1">
        <f>'PR-RAS'!E127</f>
        <v>810759</v>
      </c>
      <c r="E123" s="1">
        <v>0</v>
      </c>
      <c r="F123" s="1">
        <v>0</v>
      </c>
      <c r="G123" s="2">
        <f t="shared" si="0"/>
        <v>546818.15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53042179</v>
      </c>
      <c r="D129" s="1">
        <f>'PR-RAS'!E133</f>
        <v>57280373</v>
      </c>
      <c r="E129" s="1">
        <v>0</v>
      </c>
      <c r="F129" s="1">
        <v>0</v>
      </c>
      <c r="G129" s="2">
        <f t="shared" si="0"/>
        <v>21453174.399999999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887418</v>
      </c>
      <c r="D130" s="1">
        <f>'PR-RAS'!E134</f>
        <v>1933128</v>
      </c>
      <c r="E130" s="1">
        <v>0</v>
      </c>
      <c r="F130" s="1">
        <v>0</v>
      </c>
      <c r="G130" s="2">
        <f t="shared" si="0"/>
        <v>613223.94999999995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475000</v>
      </c>
      <c r="D131" s="1">
        <f>'PR-RAS'!E135</f>
        <v>1433128</v>
      </c>
      <c r="E131" s="1">
        <v>0</v>
      </c>
      <c r="F131" s="1">
        <v>0</v>
      </c>
      <c r="G131" s="2">
        <f t="shared" si="0"/>
        <v>434363.28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412418</v>
      </c>
      <c r="D132" s="1">
        <f>'PR-RAS'!E136</f>
        <v>500000</v>
      </c>
      <c r="E132" s="1">
        <v>0</v>
      </c>
      <c r="F132" s="1">
        <v>0</v>
      </c>
      <c r="G132" s="2">
        <f t="shared" si="0"/>
        <v>185026.76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52154761</v>
      </c>
      <c r="D134" s="1">
        <f>'PR-RAS'!E138</f>
        <v>55347245</v>
      </c>
      <c r="E134" s="1">
        <v>0</v>
      </c>
      <c r="F134" s="1">
        <v>0</v>
      </c>
      <c r="G134" s="2">
        <f t="shared" si="0"/>
        <v>21658950.379999999</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238</v>
      </c>
      <c r="D135" s="1">
        <f>'PR-RAS'!E139</f>
        <v>0</v>
      </c>
      <c r="E135" s="1">
        <v>0</v>
      </c>
      <c r="F135" s="1">
        <v>0</v>
      </c>
      <c r="G135" s="2">
        <f t="shared" si="0"/>
        <v>31.89</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238</v>
      </c>
      <c r="D146" s="1">
        <f>'PR-RAS'!E150</f>
        <v>0</v>
      </c>
      <c r="E146" s="1">
        <v>0</v>
      </c>
      <c r="F146" s="1">
        <v>0</v>
      </c>
      <c r="G146" s="2">
        <f t="shared" si="0"/>
        <v>34.51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55805767</v>
      </c>
      <c r="D147" s="1">
        <f>'PR-RAS'!E151</f>
        <v>60465318</v>
      </c>
      <c r="E147" s="1">
        <v>0</v>
      </c>
      <c r="F147" s="1">
        <v>0</v>
      </c>
      <c r="G147" s="2">
        <f t="shared" si="0"/>
        <v>25803514.84</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41687671</v>
      </c>
      <c r="D148" s="1">
        <f>'PR-RAS'!E152</f>
        <v>44940522</v>
      </c>
      <c r="E148" s="1">
        <v>0</v>
      </c>
      <c r="F148" s="1">
        <v>0</v>
      </c>
      <c r="G148" s="2">
        <f t="shared" si="0"/>
        <v>19340601.109999999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35709766</v>
      </c>
      <c r="D149" s="1">
        <f>'PR-RAS'!E153</f>
        <v>38133465</v>
      </c>
      <c r="E149" s="1">
        <v>0</v>
      </c>
      <c r="F149" s="1">
        <v>0</v>
      </c>
      <c r="G149" s="2">
        <f t="shared" si="0"/>
        <v>16572551.01</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34728600</v>
      </c>
      <c r="D150" s="1">
        <f>'PR-RAS'!E154</f>
        <v>36667035</v>
      </c>
      <c r="E150" s="1">
        <v>0</v>
      </c>
      <c r="F150" s="1">
        <v>0</v>
      </c>
      <c r="G150" s="2">
        <f t="shared" si="0"/>
        <v>16101337.83</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981166</v>
      </c>
      <c r="D152" s="1">
        <f>'PR-RAS'!E156</f>
        <v>1466430</v>
      </c>
      <c r="E152" s="1">
        <v>0</v>
      </c>
      <c r="F152" s="1">
        <v>0</v>
      </c>
      <c r="G152" s="2">
        <f t="shared" si="0"/>
        <v>591017.93000000005</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1267113</v>
      </c>
      <c r="D154" s="1">
        <f>'PR-RAS'!E158</f>
        <v>1459010</v>
      </c>
      <c r="E154" s="1">
        <v>0</v>
      </c>
      <c r="F154" s="1">
        <v>0</v>
      </c>
      <c r="G154" s="2">
        <f t="shared" si="0"/>
        <v>640325.35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4710792</v>
      </c>
      <c r="D155" s="1">
        <f>'PR-RAS'!E159</f>
        <v>5348047</v>
      </c>
      <c r="E155" s="1">
        <v>0</v>
      </c>
      <c r="F155" s="1">
        <v>0</v>
      </c>
      <c r="G155" s="2">
        <f t="shared" si="0"/>
        <v>2372660.44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190788</v>
      </c>
      <c r="E156" s="1">
        <v>0</v>
      </c>
      <c r="F156" s="1">
        <v>0</v>
      </c>
      <c r="G156" s="2">
        <f t="shared" si="0"/>
        <v>59144.28</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4710792</v>
      </c>
      <c r="D157" s="1">
        <f>'PR-RAS'!E161</f>
        <v>5152949</v>
      </c>
      <c r="E157" s="1">
        <v>0</v>
      </c>
      <c r="F157" s="1">
        <v>0</v>
      </c>
      <c r="G157" s="2">
        <f t="shared" si="0"/>
        <v>2342603.64</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4310</v>
      </c>
      <c r="E158" s="1">
        <v>0</v>
      </c>
      <c r="F158" s="1">
        <v>0</v>
      </c>
      <c r="G158" s="2">
        <f t="shared" si="0"/>
        <v>1353.34</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14026540</v>
      </c>
      <c r="D159" s="1">
        <f>'PR-RAS'!E163</f>
        <v>15310128</v>
      </c>
      <c r="E159" s="1">
        <v>0</v>
      </c>
      <c r="F159" s="1">
        <v>0</v>
      </c>
      <c r="G159" s="2">
        <f t="shared" si="0"/>
        <v>7054193.7699999996</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1562405</v>
      </c>
      <c r="D160" s="1">
        <f>'PR-RAS'!E164</f>
        <v>1789401</v>
      </c>
      <c r="E160" s="1">
        <v>0</v>
      </c>
      <c r="F160" s="1">
        <v>0</v>
      </c>
      <c r="G160" s="2">
        <f t="shared" si="0"/>
        <v>817451.91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203932</v>
      </c>
      <c r="D161" s="1">
        <f>'PR-RAS'!E165</f>
        <v>248739</v>
      </c>
      <c r="E161" s="1">
        <v>0</v>
      </c>
      <c r="F161" s="1">
        <v>0</v>
      </c>
      <c r="G161" s="2">
        <f t="shared" si="0"/>
        <v>112225.60000000001</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1338343</v>
      </c>
      <c r="D162" s="1">
        <f>'PR-RAS'!E166</f>
        <v>1522462</v>
      </c>
      <c r="E162" s="1">
        <v>0</v>
      </c>
      <c r="F162" s="1">
        <v>0</v>
      </c>
      <c r="G162" s="2">
        <f t="shared" si="0"/>
        <v>705705.99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20130</v>
      </c>
      <c r="D163" s="1">
        <f>'PR-RAS'!E167</f>
        <v>18201</v>
      </c>
      <c r="E163" s="1">
        <v>0</v>
      </c>
      <c r="F163" s="1">
        <v>0</v>
      </c>
      <c r="G163" s="2">
        <f t="shared" si="0"/>
        <v>9158.18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5431781</v>
      </c>
      <c r="D165" s="1">
        <f>'PR-RAS'!E169</f>
        <v>6130109</v>
      </c>
      <c r="E165" s="1">
        <v>0</v>
      </c>
      <c r="F165" s="1">
        <v>0</v>
      </c>
      <c r="G165" s="2">
        <f t="shared" si="0"/>
        <v>2901487.84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183119</v>
      </c>
      <c r="D166" s="1">
        <f>'PR-RAS'!E170</f>
        <v>208980</v>
      </c>
      <c r="E166" s="1">
        <v>0</v>
      </c>
      <c r="F166" s="1">
        <v>0</v>
      </c>
      <c r="G166" s="2">
        <f t="shared" si="0"/>
        <v>99178.04</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1282818</v>
      </c>
      <c r="D167" s="1">
        <f>'PR-RAS'!E171</f>
        <v>818857</v>
      </c>
      <c r="E167" s="1">
        <v>0</v>
      </c>
      <c r="F167" s="1">
        <v>0</v>
      </c>
      <c r="G167" s="2">
        <f t="shared" si="0"/>
        <v>484808.31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3422221</v>
      </c>
      <c r="D168" s="1">
        <f>'PR-RAS'!E172</f>
        <v>4330070</v>
      </c>
      <c r="E168" s="1">
        <v>0</v>
      </c>
      <c r="F168" s="1">
        <v>0</v>
      </c>
      <c r="G168" s="2">
        <f t="shared" si="0"/>
        <v>2017754.29</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40956</v>
      </c>
      <c r="D169" s="1">
        <f>'PR-RAS'!E173</f>
        <v>9181</v>
      </c>
      <c r="E169" s="1">
        <v>0</v>
      </c>
      <c r="F169" s="1">
        <v>0</v>
      </c>
      <c r="G169" s="2">
        <f t="shared" si="0"/>
        <v>9965.42</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270154</v>
      </c>
      <c r="D170" s="1">
        <f>'PR-RAS'!E174</f>
        <v>252166</v>
      </c>
      <c r="E170" s="1">
        <v>0</v>
      </c>
      <c r="F170" s="1">
        <v>0</v>
      </c>
      <c r="G170" s="2">
        <f t="shared" si="0"/>
        <v>130888.13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232513</v>
      </c>
      <c r="D172" s="1">
        <f>'PR-RAS'!E176</f>
        <v>510855</v>
      </c>
      <c r="E172" s="1">
        <v>0</v>
      </c>
      <c r="F172" s="1">
        <v>0</v>
      </c>
      <c r="G172" s="2">
        <f t="shared" si="0"/>
        <v>214472.13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6424584</v>
      </c>
      <c r="D173" s="1">
        <f>'PR-RAS'!E177</f>
        <v>6857405</v>
      </c>
      <c r="E173" s="1">
        <v>0</v>
      </c>
      <c r="F173" s="1">
        <v>0</v>
      </c>
      <c r="G173" s="2">
        <f t="shared" si="0"/>
        <v>3463975.77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906344</v>
      </c>
      <c r="D174" s="1">
        <f>'PR-RAS'!E178</f>
        <v>1057343</v>
      </c>
      <c r="E174" s="1">
        <v>0</v>
      </c>
      <c r="F174" s="1">
        <v>0</v>
      </c>
      <c r="G174" s="2">
        <f t="shared" si="0"/>
        <v>522638.19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1355151</v>
      </c>
      <c r="D175" s="1">
        <f>'PR-RAS'!E179</f>
        <v>1879805</v>
      </c>
      <c r="E175" s="1">
        <v>0</v>
      </c>
      <c r="F175" s="1">
        <v>0</v>
      </c>
      <c r="G175" s="2">
        <f t="shared" si="0"/>
        <v>889968.41</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80750</v>
      </c>
      <c r="D176" s="1">
        <f>'PR-RAS'!E180</f>
        <v>109730</v>
      </c>
      <c r="E176" s="1">
        <v>0</v>
      </c>
      <c r="F176" s="1">
        <v>0</v>
      </c>
      <c r="G176" s="2">
        <f t="shared" si="0"/>
        <v>52536.75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392460</v>
      </c>
      <c r="D177" s="1">
        <f>'PR-RAS'!E181</f>
        <v>232569</v>
      </c>
      <c r="E177" s="1">
        <v>0</v>
      </c>
      <c r="F177" s="1">
        <v>0</v>
      </c>
      <c r="G177" s="2">
        <f t="shared" si="0"/>
        <v>150937.25</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212109</v>
      </c>
      <c r="D178" s="1">
        <f>'PR-RAS'!E182</f>
        <v>175031</v>
      </c>
      <c r="E178" s="1">
        <v>0</v>
      </c>
      <c r="F178" s="1">
        <v>0</v>
      </c>
      <c r="G178" s="2">
        <f t="shared" si="0"/>
        <v>99504.27</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489724</v>
      </c>
      <c r="D179" s="1">
        <f>'PR-RAS'!E183</f>
        <v>371405</v>
      </c>
      <c r="E179" s="1">
        <v>0</v>
      </c>
      <c r="F179" s="1">
        <v>0</v>
      </c>
      <c r="G179" s="2">
        <f t="shared" si="0"/>
        <v>219391.05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1758353</v>
      </c>
      <c r="D180" s="1">
        <f>'PR-RAS'!E184</f>
        <v>2010793</v>
      </c>
      <c r="E180" s="1">
        <v>0</v>
      </c>
      <c r="F180" s="1">
        <v>0</v>
      </c>
      <c r="G180" s="2">
        <f t="shared" si="0"/>
        <v>1034609.08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487029</v>
      </c>
      <c r="D181" s="1">
        <f>'PR-RAS'!E185</f>
        <v>370306</v>
      </c>
      <c r="E181" s="1">
        <v>0</v>
      </c>
      <c r="F181" s="1">
        <v>0</v>
      </c>
      <c r="G181" s="2">
        <f t="shared" si="0"/>
        <v>220975.38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742664</v>
      </c>
      <c r="D182" s="1">
        <f>'PR-RAS'!E186</f>
        <v>650424</v>
      </c>
      <c r="E182" s="1">
        <v>0</v>
      </c>
      <c r="F182" s="1">
        <v>0</v>
      </c>
      <c r="G182" s="2">
        <f t="shared" si="0"/>
        <v>369875.67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607770</v>
      </c>
      <c r="D184" s="1">
        <f>'PR-RAS'!E188</f>
        <v>533213</v>
      </c>
      <c r="E184" s="1">
        <v>0</v>
      </c>
      <c r="F184" s="1">
        <v>0</v>
      </c>
      <c r="G184" s="2">
        <f t="shared" si="0"/>
        <v>306377.87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66106</v>
      </c>
      <c r="D185" s="1">
        <f>'PR-RAS'!E189</f>
        <v>67631</v>
      </c>
      <c r="E185" s="1">
        <v>0</v>
      </c>
      <c r="F185" s="1">
        <v>0</v>
      </c>
      <c r="G185" s="2">
        <f t="shared" si="0"/>
        <v>37051.71</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447084</v>
      </c>
      <c r="D186" s="1">
        <f>'PR-RAS'!E190</f>
        <v>375208</v>
      </c>
      <c r="E186" s="1">
        <v>0</v>
      </c>
      <c r="F186" s="1">
        <v>0</v>
      </c>
      <c r="G186" s="2">
        <f t="shared" si="0"/>
        <v>221537.5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24436</v>
      </c>
      <c r="D187" s="1">
        <f>'PR-RAS'!E191</f>
        <v>12765</v>
      </c>
      <c r="E187" s="1">
        <v>0</v>
      </c>
      <c r="F187" s="1">
        <v>0</v>
      </c>
      <c r="G187" s="2">
        <f t="shared" si="0"/>
        <v>9293.68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36375</v>
      </c>
      <c r="D189" s="1">
        <f>'PR-RAS'!E193</f>
        <v>39617</v>
      </c>
      <c r="E189" s="1">
        <v>0</v>
      </c>
      <c r="F189" s="1">
        <v>0</v>
      </c>
      <c r="G189" s="2">
        <f t="shared" si="0"/>
        <v>21734.49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32369</v>
      </c>
      <c r="D190" s="1">
        <f>'PR-RAS'!E194</f>
        <v>36292</v>
      </c>
      <c r="E190" s="1">
        <v>0</v>
      </c>
      <c r="F190" s="1">
        <v>0</v>
      </c>
      <c r="G190" s="2">
        <f t="shared" si="0"/>
        <v>19836.12</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1400</v>
      </c>
      <c r="D191" s="1">
        <f>'PR-RAS'!E195</f>
        <v>1700</v>
      </c>
      <c r="E191" s="1">
        <v>0</v>
      </c>
      <c r="F191" s="1">
        <v>0</v>
      </c>
      <c r="G191" s="2">
        <f t="shared" si="0"/>
        <v>912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86470</v>
      </c>
      <c r="D192" s="1">
        <f>'PR-RAS'!E196</f>
        <v>133669</v>
      </c>
      <c r="E192" s="1">
        <v>0</v>
      </c>
      <c r="F192" s="1">
        <v>0</v>
      </c>
      <c r="G192" s="2">
        <f t="shared" si="0"/>
        <v>67577.33</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4117</v>
      </c>
      <c r="E198" s="1">
        <v>0</v>
      </c>
      <c r="F198" s="1">
        <v>0</v>
      </c>
      <c r="G198" s="2">
        <f t="shared" si="0"/>
        <v>1622.1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4117</v>
      </c>
      <c r="E201" s="1">
        <v>0</v>
      </c>
      <c r="F201" s="1">
        <v>0</v>
      </c>
      <c r="G201" s="2">
        <f t="shared" si="0"/>
        <v>1646.8</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86470</v>
      </c>
      <c r="D206" s="1">
        <f>'PR-RAS'!E210</f>
        <v>129552</v>
      </c>
      <c r="E206" s="1">
        <v>0</v>
      </c>
      <c r="F206" s="1">
        <v>0</v>
      </c>
      <c r="G206" s="2">
        <f t="shared" si="0"/>
        <v>70842.67</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63295</v>
      </c>
      <c r="D207" s="1">
        <f>'PR-RAS'!E211</f>
        <v>61683</v>
      </c>
      <c r="E207" s="1">
        <v>0</v>
      </c>
      <c r="F207" s="1">
        <v>0</v>
      </c>
      <c r="G207" s="2">
        <f t="shared" si="0"/>
        <v>38452.17</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22895</v>
      </c>
      <c r="D209" s="1">
        <f>'PR-RAS'!E213</f>
        <v>67869</v>
      </c>
      <c r="E209" s="1">
        <v>0</v>
      </c>
      <c r="F209" s="1">
        <v>0</v>
      </c>
      <c r="G209" s="2">
        <f t="shared" si="0"/>
        <v>32995.660000000003</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280</v>
      </c>
      <c r="D210" s="1">
        <f>'PR-RAS'!E214</f>
        <v>0</v>
      </c>
      <c r="E210" s="1">
        <v>0</v>
      </c>
      <c r="F210" s="1">
        <v>0</v>
      </c>
      <c r="G210" s="2">
        <f t="shared" si="0"/>
        <v>58.52</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80000</v>
      </c>
      <c r="E220" s="1">
        <v>0</v>
      </c>
      <c r="F220" s="1">
        <v>0</v>
      </c>
      <c r="G220" s="2">
        <f t="shared" si="0"/>
        <v>35040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80000</v>
      </c>
      <c r="E243" s="1">
        <v>0</v>
      </c>
      <c r="F243" s="1">
        <v>0</v>
      </c>
      <c r="G243" s="2">
        <f t="shared" si="0"/>
        <v>38720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80000</v>
      </c>
      <c r="E244" s="1">
        <v>0</v>
      </c>
      <c r="F244" s="1">
        <v>0</v>
      </c>
      <c r="G244" s="2">
        <f t="shared" si="0"/>
        <v>38880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5086</v>
      </c>
      <c r="D259" s="1">
        <f>'PR-RAS'!E263</f>
        <v>1000</v>
      </c>
      <c r="E259" s="1">
        <v>0</v>
      </c>
      <c r="F259" s="1">
        <v>0</v>
      </c>
      <c r="G259" s="2">
        <f t="shared" si="0"/>
        <v>1828.19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1000</v>
      </c>
      <c r="E260" s="1">
        <v>0</v>
      </c>
      <c r="F260" s="1">
        <v>0</v>
      </c>
      <c r="G260" s="2">
        <f t="shared" si="0"/>
        <v>518</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1000</v>
      </c>
      <c r="E261" s="1">
        <v>0</v>
      </c>
      <c r="F261" s="1">
        <v>0</v>
      </c>
      <c r="G261" s="2">
        <f t="shared" si="0"/>
        <v>520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5086</v>
      </c>
      <c r="D269" s="1">
        <f>'PR-RAS'!E273</f>
        <v>0</v>
      </c>
      <c r="E269" s="1">
        <v>0</v>
      </c>
      <c r="F269" s="1">
        <v>0</v>
      </c>
      <c r="G269" s="2">
        <f t="shared" si="8"/>
        <v>1363.05</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5086</v>
      </c>
      <c r="D273" s="1">
        <f>'PR-RAS'!E277</f>
        <v>0</v>
      </c>
      <c r="E273" s="1">
        <v>0</v>
      </c>
      <c r="F273" s="1">
        <v>0</v>
      </c>
      <c r="G273" s="2">
        <f t="shared" si="8"/>
        <v>1383.39</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55805767</v>
      </c>
      <c r="D285" s="1">
        <f>'PR-RAS'!E289</f>
        <v>60465318</v>
      </c>
      <c r="E285" s="1">
        <v>0</v>
      </c>
      <c r="F285" s="1">
        <v>0</v>
      </c>
      <c r="G285" s="2">
        <f t="shared" si="8"/>
        <v>50193138.450000003</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1639029</v>
      </c>
      <c r="D286" s="1">
        <f>'PR-RAS'!E290</f>
        <v>0</v>
      </c>
      <c r="E286" s="1">
        <v>0</v>
      </c>
      <c r="F286" s="1">
        <v>0</v>
      </c>
      <c r="G286" s="2">
        <f t="shared" si="8"/>
        <v>467123.27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130738</v>
      </c>
      <c r="E287" s="1">
        <v>0</v>
      </c>
      <c r="F287" s="1">
        <v>0</v>
      </c>
      <c r="G287" s="2">
        <f t="shared" si="8"/>
        <v>74782.14</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2490436</v>
      </c>
      <c r="D288" s="1">
        <f>'PR-RAS'!E292</f>
        <v>2483479</v>
      </c>
      <c r="E288" s="1">
        <v>0</v>
      </c>
      <c r="F288" s="1">
        <v>0</v>
      </c>
      <c r="G288" s="2">
        <f t="shared" si="8"/>
        <v>2140272.08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4649767</v>
      </c>
      <c r="D290" s="1">
        <f>'PR-RAS'!E294</f>
        <v>5662829</v>
      </c>
      <c r="E290" s="1">
        <v>0</v>
      </c>
      <c r="F290" s="1">
        <v>0</v>
      </c>
      <c r="G290" s="2">
        <f t="shared" si="8"/>
        <v>4616897.83</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46241</v>
      </c>
      <c r="D291" s="1">
        <f>'PR-RAS'!E295</f>
        <v>39030</v>
      </c>
      <c r="E291" s="1">
        <v>0</v>
      </c>
      <c r="F291" s="1">
        <v>0</v>
      </c>
      <c r="G291" s="2">
        <f t="shared" si="8"/>
        <v>36047.29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4531985</v>
      </c>
      <c r="D292" s="1">
        <f>'PR-RAS'!E296</f>
        <v>5388816</v>
      </c>
      <c r="E292" s="1">
        <v>0</v>
      </c>
      <c r="F292" s="1">
        <v>0</v>
      </c>
      <c r="G292" s="2">
        <f t="shared" si="8"/>
        <v>4455098.55</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3677380</v>
      </c>
      <c r="D345" s="1">
        <f>'PR-RAS'!E350</f>
        <v>1551183</v>
      </c>
      <c r="E345" s="1">
        <v>0</v>
      </c>
      <c r="F345" s="1">
        <v>0</v>
      </c>
      <c r="G345" s="2">
        <f t="shared" si="8"/>
        <v>2332232.62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106925</v>
      </c>
      <c r="D346" s="1">
        <f>'PR-RAS'!E351</f>
        <v>137475</v>
      </c>
      <c r="E346" s="1">
        <v>0</v>
      </c>
      <c r="F346" s="1">
        <v>0</v>
      </c>
      <c r="G346" s="2">
        <f t="shared" si="8"/>
        <v>131746.88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106925</v>
      </c>
      <c r="D351" s="1">
        <f>'PR-RAS'!E356</f>
        <v>137475</v>
      </c>
      <c r="E351" s="1">
        <v>0</v>
      </c>
      <c r="F351" s="1">
        <v>0</v>
      </c>
      <c r="G351" s="2">
        <f t="shared" si="8"/>
        <v>133656.25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106925</v>
      </c>
      <c r="D355" s="1">
        <f>'PR-RAS'!E360</f>
        <v>137475</v>
      </c>
      <c r="E355" s="1">
        <v>0</v>
      </c>
      <c r="F355" s="1">
        <v>0</v>
      </c>
      <c r="G355" s="2">
        <f t="shared" si="8"/>
        <v>135183.75</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1658502</v>
      </c>
      <c r="D358" s="1">
        <f>'PR-RAS'!E363</f>
        <v>1366090</v>
      </c>
      <c r="E358" s="1">
        <v>0</v>
      </c>
      <c r="F358" s="1">
        <v>0</v>
      </c>
      <c r="G358" s="2">
        <f t="shared" si="8"/>
        <v>1567473.47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929664</v>
      </c>
      <c r="D364" s="1">
        <f>'PR-RAS'!E369</f>
        <v>233590</v>
      </c>
      <c r="E364" s="1">
        <v>0</v>
      </c>
      <c r="F364" s="1">
        <v>0</v>
      </c>
      <c r="G364" s="2">
        <f t="shared" si="8"/>
        <v>507054.37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281753</v>
      </c>
      <c r="D365" s="1">
        <f>'PR-RAS'!E370</f>
        <v>142985</v>
      </c>
      <c r="E365" s="1">
        <v>0</v>
      </c>
      <c r="F365" s="1">
        <v>0</v>
      </c>
      <c r="G365" s="2">
        <f t="shared" si="8"/>
        <v>206651.17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2399</v>
      </c>
      <c r="D366" s="1">
        <f>'PR-RAS'!E371</f>
        <v>33385</v>
      </c>
      <c r="E366" s="1">
        <v>0</v>
      </c>
      <c r="F366" s="1">
        <v>0</v>
      </c>
      <c r="G366" s="2">
        <f t="shared" si="8"/>
        <v>25246.69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8275</v>
      </c>
      <c r="D367" s="1">
        <f>'PR-RAS'!E372</f>
        <v>53500</v>
      </c>
      <c r="E367" s="1">
        <v>0</v>
      </c>
      <c r="F367" s="1">
        <v>0</v>
      </c>
      <c r="G367" s="2">
        <f t="shared" si="8"/>
        <v>42190.65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633866</v>
      </c>
      <c r="D368" s="1">
        <f>'PR-RAS'!E373</f>
        <v>3720</v>
      </c>
      <c r="E368" s="1">
        <v>0</v>
      </c>
      <c r="F368" s="1">
        <v>0</v>
      </c>
      <c r="G368" s="2">
        <f t="shared" si="8"/>
        <v>235359.3</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3371</v>
      </c>
      <c r="D371" s="1">
        <f>'PR-RAS'!E376</f>
        <v>0</v>
      </c>
      <c r="E371" s="1">
        <v>0</v>
      </c>
      <c r="F371" s="1">
        <v>0</v>
      </c>
      <c r="G371" s="2">
        <f t="shared" si="8"/>
        <v>1247.27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728838</v>
      </c>
      <c r="D373" s="1">
        <f>'PR-RAS'!E378</f>
        <v>1132500</v>
      </c>
      <c r="E373" s="1">
        <v>0</v>
      </c>
      <c r="F373" s="1">
        <v>0</v>
      </c>
      <c r="G373" s="2">
        <f t="shared" si="8"/>
        <v>1113707.74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728838</v>
      </c>
      <c r="D374" s="1">
        <f>'PR-RAS'!E379</f>
        <v>1132500</v>
      </c>
      <c r="E374" s="1">
        <v>0</v>
      </c>
      <c r="F374" s="1">
        <v>0</v>
      </c>
      <c r="G374" s="2">
        <f t="shared" si="8"/>
        <v>1116701.57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1911953</v>
      </c>
      <c r="D397" s="1">
        <f>'PR-RAS'!E402</f>
        <v>47618</v>
      </c>
      <c r="E397" s="1">
        <v>0</v>
      </c>
      <c r="F397" s="1">
        <v>0</v>
      </c>
      <c r="G397" s="2">
        <f t="shared" si="8"/>
        <v>794846.84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1812280</v>
      </c>
      <c r="D398" s="1">
        <f>'PR-RAS'!E403</f>
        <v>0</v>
      </c>
      <c r="E398" s="1">
        <v>0</v>
      </c>
      <c r="F398" s="1">
        <v>0</v>
      </c>
      <c r="G398" s="2">
        <f t="shared" si="8"/>
        <v>719475.16</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99673</v>
      </c>
      <c r="D400" s="1">
        <f>'PR-RAS'!E405</f>
        <v>47618</v>
      </c>
      <c r="E400" s="1">
        <v>0</v>
      </c>
      <c r="F400" s="1">
        <v>0</v>
      </c>
      <c r="G400" s="2">
        <f t="shared" si="8"/>
        <v>77768.69</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3677380</v>
      </c>
      <c r="D403" s="1">
        <f>'PR-RAS'!E408</f>
        <v>1551183</v>
      </c>
      <c r="E403" s="1">
        <v>0</v>
      </c>
      <c r="F403" s="1">
        <v>0</v>
      </c>
      <c r="G403" s="2">
        <f t="shared" si="8"/>
        <v>2725457.89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2031396</v>
      </c>
      <c r="E405" s="1">
        <v>0</v>
      </c>
      <c r="F405" s="1">
        <v>0</v>
      </c>
      <c r="G405" s="2">
        <f t="shared" si="8"/>
        <v>1641367.97</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57444796</v>
      </c>
      <c r="D407" s="1">
        <f>'PR-RAS'!E412</f>
        <v>60334580</v>
      </c>
      <c r="E407" s="1">
        <v>0</v>
      </c>
      <c r="F407" s="1">
        <v>0</v>
      </c>
      <c r="G407" s="2">
        <f t="shared" si="8"/>
        <v>72314266.140000001</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59483147</v>
      </c>
      <c r="D408" s="1">
        <f>'PR-RAS'!E413</f>
        <v>62016501</v>
      </c>
      <c r="E408" s="1">
        <v>0</v>
      </c>
      <c r="F408" s="1">
        <v>0</v>
      </c>
      <c r="G408" s="2">
        <f t="shared" si="8"/>
        <v>74691072.640000001</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2038351</v>
      </c>
      <c r="D410" s="1">
        <f>'PR-RAS'!E415</f>
        <v>1681922</v>
      </c>
      <c r="E410" s="1">
        <v>0</v>
      </c>
      <c r="F410" s="1">
        <v>0</v>
      </c>
      <c r="G410" s="2">
        <f t="shared" si="8"/>
        <v>2209497.7599999998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2490436</v>
      </c>
      <c r="D411" s="1">
        <f>'PR-RAS'!E416</f>
        <v>452083</v>
      </c>
      <c r="E411" s="1">
        <v>0</v>
      </c>
      <c r="F411" s="1">
        <v>0</v>
      </c>
      <c r="G411" s="2">
        <f t="shared" si="8"/>
        <v>1391786.82</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4649767</v>
      </c>
      <c r="D413" s="1">
        <f>'PR-RAS'!E418</f>
        <v>5662829</v>
      </c>
      <c r="E413" s="1">
        <v>0</v>
      </c>
      <c r="F413" s="1">
        <v>0</v>
      </c>
      <c r="G413" s="2">
        <f t="shared" si="8"/>
        <v>6581875.0999999996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1132500</v>
      </c>
      <c r="E414" s="1">
        <v>0</v>
      </c>
      <c r="F414" s="1">
        <v>0</v>
      </c>
      <c r="G414" s="2">
        <f t="shared" si="8"/>
        <v>935445</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1132500</v>
      </c>
      <c r="E478" s="1">
        <v>0</v>
      </c>
      <c r="F478" s="1">
        <v>0</v>
      </c>
      <c r="G478" s="2">
        <f t="shared" si="8"/>
        <v>1080405</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1132500</v>
      </c>
      <c r="E489" s="1">
        <v>0</v>
      </c>
      <c r="F489" s="1">
        <v>0</v>
      </c>
      <c r="G489" s="2">
        <f t="shared" si="8"/>
        <v>1105320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1132500</v>
      </c>
      <c r="E492" s="1">
        <v>0</v>
      </c>
      <c r="F492" s="1">
        <v>0</v>
      </c>
      <c r="G492" s="2">
        <f t="shared" si="8"/>
        <v>1112115</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295979</v>
      </c>
      <c r="E522" s="1">
        <v>0</v>
      </c>
      <c r="F522" s="1">
        <v>0</v>
      </c>
      <c r="G522" s="2">
        <f t="shared" ref="G522:G809" si="10">(B522/1000)*(C522*1+D522*2)</f>
        <v>308410.12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295979</v>
      </c>
      <c r="E587" s="1">
        <v>0</v>
      </c>
      <c r="F587" s="1">
        <v>0</v>
      </c>
      <c r="G587" s="2">
        <f t="shared" si="10"/>
        <v>346887.39</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295979</v>
      </c>
      <c r="E599" s="1">
        <v>0</v>
      </c>
      <c r="F599" s="1">
        <v>0</v>
      </c>
      <c r="G599" s="2">
        <f t="shared" si="10"/>
        <v>353990.88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295979</v>
      </c>
      <c r="E602" s="1">
        <v>0</v>
      </c>
      <c r="F602" s="1">
        <v>0</v>
      </c>
      <c r="G602" s="2">
        <f t="shared" si="10"/>
        <v>355766.76</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836521</v>
      </c>
      <c r="E629" s="1">
        <v>0</v>
      </c>
      <c r="F629" s="1">
        <v>0</v>
      </c>
      <c r="G629" s="2">
        <f t="shared" si="10"/>
        <v>1050670.3799999999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57444796</v>
      </c>
      <c r="D633" s="1">
        <f>'PR-RAS'!E639</f>
        <v>61467080</v>
      </c>
      <c r="E633" s="1">
        <v>0</v>
      </c>
      <c r="F633" s="1">
        <v>0</v>
      </c>
      <c r="G633" s="2">
        <f t="shared" si="10"/>
        <v>113999500.19</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59483147</v>
      </c>
      <c r="D634" s="1">
        <f>'PR-RAS'!E640</f>
        <v>62312481</v>
      </c>
      <c r="E634" s="1">
        <v>0</v>
      </c>
      <c r="F634" s="1">
        <v>0</v>
      </c>
      <c r="G634" s="2">
        <f t="shared" si="10"/>
        <v>116540433</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2038351</v>
      </c>
      <c r="D636" s="1">
        <f>'PR-RAS'!E642</f>
        <v>845401</v>
      </c>
      <c r="E636" s="1">
        <v>0</v>
      </c>
      <c r="F636" s="1">
        <v>0</v>
      </c>
      <c r="G636" s="2">
        <f t="shared" si="10"/>
        <v>2368012.16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2490436</v>
      </c>
      <c r="D637" s="1">
        <f>'PR-RAS'!E643</f>
        <v>452083</v>
      </c>
      <c r="E637" s="1">
        <v>0</v>
      </c>
      <c r="F637" s="1">
        <v>0</v>
      </c>
      <c r="G637" s="2">
        <f t="shared" si="10"/>
        <v>2158966.87</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452085</v>
      </c>
      <c r="D639" s="1">
        <f>'PR-RAS'!E645</f>
        <v>0</v>
      </c>
      <c r="E639" s="1">
        <v>0</v>
      </c>
      <c r="F639" s="1">
        <v>0</v>
      </c>
      <c r="G639" s="2">
        <f t="shared" si="10"/>
        <v>288430.23</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393318</v>
      </c>
      <c r="E640" s="1">
        <v>0</v>
      </c>
      <c r="F640" s="1">
        <v>0</v>
      </c>
      <c r="G640" s="2">
        <f t="shared" si="10"/>
        <v>502660.4</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3388699</v>
      </c>
      <c r="D641" s="1">
        <f>'PR-RAS'!E647</f>
        <v>3344847</v>
      </c>
      <c r="E641" s="1">
        <v>0</v>
      </c>
      <c r="F641" s="1">
        <v>0</v>
      </c>
      <c r="G641" s="2">
        <f t="shared" si="10"/>
        <v>6450171.5199999996</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3132801</v>
      </c>
      <c r="D642" s="1">
        <f>'PR-RAS'!E649</f>
        <v>1579407</v>
      </c>
      <c r="E642" s="1">
        <v>0</v>
      </c>
      <c r="F642" s="1">
        <v>0</v>
      </c>
      <c r="G642" s="2">
        <f t="shared" si="10"/>
        <v>4032925.22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59751197</v>
      </c>
      <c r="D643" s="1">
        <f>'PR-RAS'!E650</f>
        <v>59785429</v>
      </c>
      <c r="E643" s="1">
        <v>0</v>
      </c>
      <c r="F643" s="1">
        <v>0</v>
      </c>
      <c r="G643" s="2">
        <f t="shared" si="10"/>
        <v>115124759.31</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61301183</v>
      </c>
      <c r="D644" s="1">
        <f>'PR-RAS'!E651</f>
        <v>60357157</v>
      </c>
      <c r="E644" s="1">
        <v>0</v>
      </c>
      <c r="F644" s="1">
        <v>0</v>
      </c>
      <c r="G644" s="2">
        <f t="shared" si="10"/>
        <v>117035964.56999999</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1582815</v>
      </c>
      <c r="D645" s="1">
        <f>'PR-RAS'!E652</f>
        <v>1007679</v>
      </c>
      <c r="E645" s="1">
        <v>0</v>
      </c>
      <c r="F645" s="1">
        <v>0</v>
      </c>
      <c r="G645" s="2">
        <f t="shared" si="10"/>
        <v>2317223.41</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265</v>
      </c>
      <c r="D647" s="1">
        <f>'PR-RAS'!E654</f>
        <v>269</v>
      </c>
      <c r="E647" s="1">
        <v>0</v>
      </c>
      <c r="F647" s="1">
        <v>0</v>
      </c>
      <c r="G647" s="2">
        <f t="shared" si="10"/>
        <v>518.74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277</v>
      </c>
      <c r="D649" s="1">
        <f>'PR-RAS'!E656</f>
        <v>287</v>
      </c>
      <c r="E649" s="1">
        <v>0</v>
      </c>
      <c r="F649" s="1">
        <v>0</v>
      </c>
      <c r="G649" s="2">
        <f t="shared" si="10"/>
        <v>551.45000000000005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55449</v>
      </c>
      <c r="D668" s="1">
        <f>'PR-RAS'!E675</f>
        <v>394340</v>
      </c>
      <c r="E668" s="1">
        <v>0</v>
      </c>
      <c r="F668" s="1">
        <v>0</v>
      </c>
      <c r="G668" s="2">
        <f t="shared" si="10"/>
        <v>563034.04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289523</v>
      </c>
      <c r="D687" s="1">
        <f>'PR-RAS'!E694</f>
        <v>297512</v>
      </c>
      <c r="E687" s="1">
        <v>0</v>
      </c>
      <c r="F687" s="1">
        <v>0</v>
      </c>
      <c r="G687" s="2">
        <f t="shared" si="10"/>
        <v>606799.24</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627600</v>
      </c>
      <c r="D703" s="1">
        <f>'PR-RAS'!E710</f>
        <v>0</v>
      </c>
      <c r="E703" s="1">
        <v>0</v>
      </c>
      <c r="F703" s="1">
        <v>0</v>
      </c>
      <c r="G703" s="2">
        <f t="shared" si="10"/>
        <v>440575.2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569181</v>
      </c>
      <c r="D705" s="1">
        <f>'PR-RAS'!E712</f>
        <v>0</v>
      </c>
      <c r="E705" s="1">
        <v>0</v>
      </c>
      <c r="F705" s="1">
        <v>0</v>
      </c>
      <c r="G705" s="2">
        <f t="shared" si="10"/>
        <v>400703.42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82694</v>
      </c>
      <c r="D709" s="1">
        <f>'PR-RAS'!E716</f>
        <v>0</v>
      </c>
      <c r="E709" s="1">
        <v>0</v>
      </c>
      <c r="F709" s="1">
        <v>0</v>
      </c>
      <c r="G709" s="2">
        <f t="shared" si="10"/>
        <v>58547.35</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149619</v>
      </c>
      <c r="D710" s="1">
        <f>'PR-RAS'!E717</f>
        <v>0</v>
      </c>
      <c r="E710" s="1">
        <v>0</v>
      </c>
      <c r="F710" s="1">
        <v>0</v>
      </c>
      <c r="G710" s="2">
        <f t="shared" si="10"/>
        <v>106079.87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1338343</v>
      </c>
      <c r="D711" s="1">
        <f>'PR-RAS'!E718</f>
        <v>0</v>
      </c>
      <c r="E711" s="1">
        <v>0</v>
      </c>
      <c r="F711" s="1">
        <v>0</v>
      </c>
      <c r="G711" s="2">
        <f t="shared" si="10"/>
        <v>950223.53</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9370</v>
      </c>
      <c r="D713" s="1">
        <f>'PR-RAS'!E720</f>
        <v>0</v>
      </c>
      <c r="E713" s="1">
        <v>0</v>
      </c>
      <c r="F713" s="1">
        <v>0</v>
      </c>
      <c r="G713" s="2">
        <f t="shared" si="10"/>
        <v>6671.44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1226018</v>
      </c>
      <c r="D715" s="1">
        <f>'PR-RAS'!E722</f>
        <v>0</v>
      </c>
      <c r="E715" s="1">
        <v>0</v>
      </c>
      <c r="F715" s="1">
        <v>0</v>
      </c>
      <c r="G715" s="2">
        <f t="shared" si="10"/>
        <v>875376.85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66106</v>
      </c>
      <c r="D718" s="1">
        <f>'PR-RAS'!E725</f>
        <v>0</v>
      </c>
      <c r="E718" s="1">
        <v>0</v>
      </c>
      <c r="F718" s="1">
        <v>0</v>
      </c>
      <c r="G718" s="2">
        <f t="shared" si="10"/>
        <v>47398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130578</v>
      </c>
      <c r="D719" s="1">
        <f>'PR-RAS'!E726</f>
        <v>0</v>
      </c>
      <c r="E719" s="1">
        <v>0</v>
      </c>
      <c r="F719" s="1">
        <v>0</v>
      </c>
      <c r="G719" s="2">
        <f t="shared" si="10"/>
        <v>93755</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4117</v>
      </c>
      <c r="E736" s="1">
        <v>0</v>
      </c>
      <c r="F736" s="1">
        <v>0</v>
      </c>
      <c r="G736" s="2">
        <f t="shared" si="10"/>
        <v>6051.99</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836521</v>
      </c>
      <c r="E978" s="1">
        <v>0</v>
      </c>
      <c r="F978" s="1">
        <v>0</v>
      </c>
      <c r="G978" s="2">
        <f t="shared" si="18"/>
        <v>1634562.03</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25592766</v>
      </c>
      <c r="D984" s="6">
        <f>BILANCA!E6</f>
        <v>23204674</v>
      </c>
      <c r="E984" s="6">
        <v>0</v>
      </c>
      <c r="F984" s="6">
        <v>0</v>
      </c>
      <c r="G984" s="7">
        <f t="shared" ref="G984:G1241" si="22">B984/1000*C984+B984/500*D984</f>
        <v>72002.11</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15667526</v>
      </c>
      <c r="D985" s="1">
        <f>BILANCA!E7</f>
        <v>12970584</v>
      </c>
      <c r="E985" s="1">
        <v>0</v>
      </c>
      <c r="F985" s="1">
        <v>0</v>
      </c>
      <c r="G985" s="2">
        <f t="shared" si="22"/>
        <v>83217.39</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2148154</v>
      </c>
      <c r="D986" s="1">
        <f>BILANCA!E8</f>
        <v>1837146</v>
      </c>
      <c r="E986" s="1">
        <v>0</v>
      </c>
      <c r="F986" s="1">
        <v>0</v>
      </c>
      <c r="G986" s="2">
        <f t="shared" si="22"/>
        <v>17467.34</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247625</v>
      </c>
      <c r="D987" s="1">
        <f>BILANCA!E9</f>
        <v>247625</v>
      </c>
      <c r="E987" s="1">
        <v>0</v>
      </c>
      <c r="F987" s="1">
        <v>0</v>
      </c>
      <c r="G987" s="2">
        <f t="shared" si="22"/>
        <v>2971.5</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2798810</v>
      </c>
      <c r="D988" s="1">
        <f>BILANCA!E10</f>
        <v>2936284</v>
      </c>
      <c r="E988" s="1">
        <v>0</v>
      </c>
      <c r="F988" s="1">
        <v>0</v>
      </c>
      <c r="G988" s="2">
        <f t="shared" si="22"/>
        <v>43356.89</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898281</v>
      </c>
      <c r="D989" s="1">
        <f>BILANCA!E11</f>
        <v>1346763</v>
      </c>
      <c r="E989" s="1">
        <v>0</v>
      </c>
      <c r="F989" s="1">
        <v>0</v>
      </c>
      <c r="G989" s="2">
        <f t="shared" si="22"/>
        <v>21550.84</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13373143</v>
      </c>
      <c r="D990" s="1">
        <f>BILANCA!E12</f>
        <v>10975412</v>
      </c>
      <c r="E990" s="1">
        <v>0</v>
      </c>
      <c r="F990" s="1">
        <v>0</v>
      </c>
      <c r="G990" s="2">
        <f t="shared" si="22"/>
        <v>247267.77</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5125735</v>
      </c>
      <c r="D991" s="1">
        <f>BILANCA!E13</f>
        <v>4100588</v>
      </c>
      <c r="E991" s="1">
        <v>0</v>
      </c>
      <c r="F991" s="1">
        <v>0</v>
      </c>
      <c r="G991" s="2">
        <f t="shared" si="22"/>
        <v>106615.29</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5125735</v>
      </c>
      <c r="D993" s="1">
        <f>BILANCA!E15</f>
        <v>4100588</v>
      </c>
      <c r="E993" s="1">
        <v>0</v>
      </c>
      <c r="F993" s="1">
        <v>0</v>
      </c>
      <c r="G993" s="2">
        <f t="shared" si="22"/>
        <v>133269.10999999999</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2648555</v>
      </c>
      <c r="D997" s="1">
        <f>BILANCA!E19</f>
        <v>2038764</v>
      </c>
      <c r="E997" s="1">
        <v>0</v>
      </c>
      <c r="F997" s="1">
        <v>0</v>
      </c>
      <c r="G997" s="2">
        <f t="shared" si="22"/>
        <v>94165.16</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2242505</v>
      </c>
      <c r="D998" s="1">
        <f>BILANCA!E20</f>
        <v>2318447</v>
      </c>
      <c r="E998" s="1">
        <v>0</v>
      </c>
      <c r="F998" s="1">
        <v>0</v>
      </c>
      <c r="G998" s="2">
        <f t="shared" si="22"/>
        <v>103190.99</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914269</v>
      </c>
      <c r="D999" s="1">
        <f>BILANCA!E21</f>
        <v>938310</v>
      </c>
      <c r="E999" s="1">
        <v>0</v>
      </c>
      <c r="F999" s="1">
        <v>0</v>
      </c>
      <c r="G999" s="2">
        <f t="shared" si="22"/>
        <v>44654.22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199632</v>
      </c>
      <c r="D1000" s="1">
        <f>BILANCA!E22</f>
        <v>247136</v>
      </c>
      <c r="E1000" s="1">
        <v>0</v>
      </c>
      <c r="F1000" s="1">
        <v>0</v>
      </c>
      <c r="G1000" s="2">
        <f t="shared" si="22"/>
        <v>11796.37</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8355385</v>
      </c>
      <c r="D1001" s="1">
        <f>BILANCA!E23</f>
        <v>8059837</v>
      </c>
      <c r="E1001" s="1">
        <v>0</v>
      </c>
      <c r="F1001" s="1">
        <v>0</v>
      </c>
      <c r="G1001" s="2">
        <f t="shared" si="22"/>
        <v>440551.06</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821239</v>
      </c>
      <c r="D1004" s="1">
        <f>BILANCA!E26</f>
        <v>823582</v>
      </c>
      <c r="E1004" s="1">
        <v>0</v>
      </c>
      <c r="F1004" s="1">
        <v>0</v>
      </c>
      <c r="G1004" s="2">
        <f t="shared" si="22"/>
        <v>51836.46</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9884475</v>
      </c>
      <c r="D1006" s="1">
        <f>BILANCA!E28</f>
        <v>10348548</v>
      </c>
      <c r="E1006" s="1">
        <v>0</v>
      </c>
      <c r="F1006" s="1">
        <v>0</v>
      </c>
      <c r="G1006" s="2">
        <f t="shared" si="22"/>
        <v>703376.13</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5588853</v>
      </c>
      <c r="D1007" s="1">
        <f>BILANCA!E29</f>
        <v>4831060</v>
      </c>
      <c r="E1007" s="1">
        <v>0</v>
      </c>
      <c r="F1007" s="1">
        <v>0</v>
      </c>
      <c r="G1007" s="2">
        <f t="shared" si="22"/>
        <v>366023.35</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26123503</v>
      </c>
      <c r="D1008" s="1">
        <f>BILANCA!E30</f>
        <v>27303621</v>
      </c>
      <c r="E1008" s="1">
        <v>0</v>
      </c>
      <c r="F1008" s="1">
        <v>0</v>
      </c>
      <c r="G1008" s="2">
        <f t="shared" si="22"/>
        <v>2018268.63</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20534650</v>
      </c>
      <c r="D1012" s="1">
        <f>BILANCA!E34</f>
        <v>22472561</v>
      </c>
      <c r="E1012" s="1">
        <v>0</v>
      </c>
      <c r="F1012" s="1">
        <v>0</v>
      </c>
      <c r="G1012" s="2">
        <f t="shared" si="22"/>
        <v>1898913.39</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975</v>
      </c>
      <c r="D1014" s="1">
        <f>BILANCA!E36</f>
        <v>975</v>
      </c>
      <c r="E1014" s="1">
        <v>0</v>
      </c>
      <c r="F1014" s="1">
        <v>0</v>
      </c>
      <c r="G1014" s="2">
        <f t="shared" si="22"/>
        <v>90.68</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975</v>
      </c>
      <c r="D1018" s="1">
        <f>BILANCA!E40</f>
        <v>975</v>
      </c>
      <c r="E1018" s="1">
        <v>0</v>
      </c>
      <c r="F1018" s="1">
        <v>0</v>
      </c>
      <c r="G1018" s="2">
        <f t="shared" si="22"/>
        <v>102.38</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10000</v>
      </c>
      <c r="D1023" s="1">
        <f>BILANCA!E45</f>
        <v>5000</v>
      </c>
      <c r="E1023" s="1">
        <v>0</v>
      </c>
      <c r="F1023" s="1">
        <v>0</v>
      </c>
      <c r="G1023" s="2">
        <f t="shared" si="22"/>
        <v>800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277500</v>
      </c>
      <c r="D1026" s="1">
        <f>BILANCA!E48</f>
        <v>277500</v>
      </c>
      <c r="E1026" s="1">
        <v>0</v>
      </c>
      <c r="F1026" s="1">
        <v>0</v>
      </c>
      <c r="G1026" s="2">
        <f t="shared" si="22"/>
        <v>35797.5</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29375</v>
      </c>
      <c r="D1027" s="1">
        <f>BILANCA!E49</f>
        <v>29375</v>
      </c>
      <c r="E1027" s="1">
        <v>0</v>
      </c>
      <c r="F1027" s="1">
        <v>0</v>
      </c>
      <c r="G1027" s="2">
        <f t="shared" si="22"/>
        <v>3877.5</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296875</v>
      </c>
      <c r="D1028" s="1">
        <f>BILANCA!E50</f>
        <v>301875</v>
      </c>
      <c r="E1028" s="1">
        <v>0</v>
      </c>
      <c r="F1028" s="1">
        <v>0</v>
      </c>
      <c r="G1028" s="2">
        <f t="shared" si="22"/>
        <v>40528.129999999997</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1674634</v>
      </c>
      <c r="D1032" s="1">
        <f>BILANCA!E54</f>
        <v>1556426</v>
      </c>
      <c r="E1032" s="1">
        <v>0</v>
      </c>
      <c r="F1032" s="1">
        <v>0</v>
      </c>
      <c r="G1032" s="2">
        <f t="shared" si="22"/>
        <v>234586.81</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1674634</v>
      </c>
      <c r="D1033" s="1">
        <f>BILANCA!E55</f>
        <v>1556426</v>
      </c>
      <c r="E1033" s="1">
        <v>0</v>
      </c>
      <c r="F1033" s="1">
        <v>0</v>
      </c>
      <c r="G1033" s="2">
        <f t="shared" si="22"/>
        <v>239374.3</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146229</v>
      </c>
      <c r="D1041" s="1">
        <f>BILANCA!E63</f>
        <v>158026</v>
      </c>
      <c r="E1041" s="1">
        <v>0</v>
      </c>
      <c r="F1041" s="1">
        <v>0</v>
      </c>
      <c r="G1041" s="2">
        <f t="shared" si="22"/>
        <v>26812.3</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146229</v>
      </c>
      <c r="D1042" s="1">
        <f>BILANCA!E64</f>
        <v>158026</v>
      </c>
      <c r="E1042" s="1">
        <v>0</v>
      </c>
      <c r="F1042" s="1">
        <v>0</v>
      </c>
      <c r="G1042" s="2">
        <f t="shared" si="22"/>
        <v>27274.58</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9925240</v>
      </c>
      <c r="D1046" s="1">
        <f>BILANCA!E68</f>
        <v>10234090</v>
      </c>
      <c r="E1046" s="1">
        <v>0</v>
      </c>
      <c r="F1046" s="1">
        <v>0</v>
      </c>
      <c r="G1046" s="2">
        <f t="shared" si="22"/>
        <v>1914785.46</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1582815</v>
      </c>
      <c r="D1047" s="1">
        <f>BILANCA!E69</f>
        <v>1007679</v>
      </c>
      <c r="E1047" s="1">
        <v>0</v>
      </c>
      <c r="F1047" s="1">
        <v>0</v>
      </c>
      <c r="G1047" s="2">
        <f t="shared" si="22"/>
        <v>230283.07</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1579407</v>
      </c>
      <c r="D1048" s="1">
        <f>BILANCA!E70</f>
        <v>1007679</v>
      </c>
      <c r="E1048" s="1">
        <v>0</v>
      </c>
      <c r="F1048" s="1">
        <v>0</v>
      </c>
      <c r="G1048" s="2">
        <f t="shared" si="22"/>
        <v>233659.73</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1579407</v>
      </c>
      <c r="D1050" s="1">
        <f>BILANCA!E72</f>
        <v>1007679</v>
      </c>
      <c r="E1050" s="1">
        <v>0</v>
      </c>
      <c r="F1050" s="1">
        <v>0</v>
      </c>
      <c r="G1050" s="2">
        <f t="shared" si="22"/>
        <v>240849.26</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3408</v>
      </c>
      <c r="D1054" s="1">
        <f>BILANCA!E76</f>
        <v>0</v>
      </c>
      <c r="E1054" s="1">
        <v>0</v>
      </c>
      <c r="F1054" s="1">
        <v>0</v>
      </c>
      <c r="G1054" s="2">
        <f t="shared" si="22"/>
        <v>241.97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195800</v>
      </c>
      <c r="D1056" s="1">
        <f>BILANCA!E78</f>
        <v>218736</v>
      </c>
      <c r="E1056" s="1">
        <v>0</v>
      </c>
      <c r="F1056" s="1">
        <v>0</v>
      </c>
      <c r="G1056" s="2">
        <f t="shared" si="22"/>
        <v>46228.86</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1000</v>
      </c>
      <c r="D1060" s="1">
        <f>BILANCA!E82</f>
        <v>0</v>
      </c>
      <c r="E1060" s="1">
        <v>0</v>
      </c>
      <c r="F1060" s="1">
        <v>0</v>
      </c>
      <c r="G1060" s="2">
        <f t="shared" si="22"/>
        <v>77</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13918</v>
      </c>
      <c r="D1062" s="1">
        <f>BILANCA!E84</f>
        <v>20276</v>
      </c>
      <c r="E1062" s="1">
        <v>0</v>
      </c>
      <c r="F1062" s="1">
        <v>0</v>
      </c>
      <c r="G1062" s="2">
        <f t="shared" si="22"/>
        <v>4303.13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180882</v>
      </c>
      <c r="D1064" s="1">
        <f>BILANCA!E86</f>
        <v>198459</v>
      </c>
      <c r="E1064" s="1">
        <v>0</v>
      </c>
      <c r="F1064" s="1">
        <v>0</v>
      </c>
      <c r="G1064" s="2">
        <f t="shared" si="22"/>
        <v>46801.8</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4757926</v>
      </c>
      <c r="D1124" s="1">
        <f>BILANCA!E146</f>
        <v>5662828</v>
      </c>
      <c r="E1124" s="1">
        <v>0</v>
      </c>
      <c r="F1124" s="1">
        <v>0</v>
      </c>
      <c r="G1124" s="2">
        <f t="shared" si="22"/>
        <v>2267785.06</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299400</v>
      </c>
      <c r="D1137" s="1">
        <f>BILANCA!E159</f>
        <v>349683</v>
      </c>
      <c r="E1137" s="1">
        <v>0</v>
      </c>
      <c r="F1137" s="1">
        <v>0</v>
      </c>
      <c r="G1137" s="2">
        <f t="shared" si="22"/>
        <v>153809.96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62583</v>
      </c>
      <c r="D1138" s="1">
        <f>BILANCA!E160</f>
        <v>50840</v>
      </c>
      <c r="E1138" s="1">
        <v>0</v>
      </c>
      <c r="F1138" s="1">
        <v>0</v>
      </c>
      <c r="G1138" s="2">
        <f t="shared" si="22"/>
        <v>25460.77</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4531985</v>
      </c>
      <c r="D1139" s="1">
        <f>BILANCA!E161</f>
        <v>5388816</v>
      </c>
      <c r="E1139" s="1">
        <v>0</v>
      </c>
      <c r="F1139" s="1">
        <v>0</v>
      </c>
      <c r="G1139" s="2">
        <f t="shared" si="22"/>
        <v>2388300.25</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136042</v>
      </c>
      <c r="D1141" s="1">
        <f>BILANCA!E163</f>
        <v>126510</v>
      </c>
      <c r="E1141" s="1">
        <v>0</v>
      </c>
      <c r="F1141" s="1">
        <v>0</v>
      </c>
      <c r="G1141" s="2">
        <f t="shared" si="22"/>
        <v>61471.8</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3388699</v>
      </c>
      <c r="D1148" s="1">
        <f>BILANCA!E170</f>
        <v>3344847</v>
      </c>
      <c r="E1148" s="1">
        <v>0</v>
      </c>
      <c r="F1148" s="1">
        <v>0</v>
      </c>
      <c r="G1148" s="2">
        <f t="shared" si="22"/>
        <v>1662934.85</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3388699</v>
      </c>
      <c r="D1151" s="1">
        <f>BILANCA!E173</f>
        <v>3344847</v>
      </c>
      <c r="E1151" s="1">
        <v>0</v>
      </c>
      <c r="F1151" s="1">
        <v>0</v>
      </c>
      <c r="G1151" s="2">
        <f t="shared" si="22"/>
        <v>1693170.02</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25592766</v>
      </c>
      <c r="D1152" s="1">
        <f>BILANCA!E175</f>
        <v>23204674</v>
      </c>
      <c r="E1152" s="1">
        <v>0</v>
      </c>
      <c r="F1152" s="1">
        <v>0</v>
      </c>
      <c r="G1152" s="2">
        <f t="shared" si="22"/>
        <v>12168357.27</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4861459</v>
      </c>
      <c r="D1153" s="1">
        <f>BILANCA!E176</f>
        <v>5959126</v>
      </c>
      <c r="E1153" s="1">
        <v>0</v>
      </c>
      <c r="F1153" s="1">
        <v>0</v>
      </c>
      <c r="G1153" s="2">
        <f t="shared" si="22"/>
        <v>2852550.87</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4796546</v>
      </c>
      <c r="D1154" s="1">
        <f>BILANCA!E177</f>
        <v>5066355</v>
      </c>
      <c r="E1154" s="1">
        <v>0</v>
      </c>
      <c r="F1154" s="1">
        <v>0</v>
      </c>
      <c r="G1154" s="2">
        <f t="shared" si="22"/>
        <v>2552902.7799999998</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3332251</v>
      </c>
      <c r="D1155" s="1">
        <f>BILANCA!E178</f>
        <v>3249815</v>
      </c>
      <c r="E1155" s="1">
        <v>0</v>
      </c>
      <c r="F1155" s="1">
        <v>0</v>
      </c>
      <c r="G1155" s="2">
        <f t="shared" si="22"/>
        <v>1691083.53</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1199886</v>
      </c>
      <c r="D1156" s="1">
        <f>BILANCA!E179</f>
        <v>1428550</v>
      </c>
      <c r="E1156" s="1">
        <v>0</v>
      </c>
      <c r="F1156" s="1">
        <v>0</v>
      </c>
      <c r="G1156" s="2">
        <f t="shared" si="22"/>
        <v>701858.58</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4948</v>
      </c>
      <c r="D1157" s="1">
        <f>BILANCA!E180</f>
        <v>14392</v>
      </c>
      <c r="E1157" s="1">
        <v>0</v>
      </c>
      <c r="F1157" s="1">
        <v>0</v>
      </c>
      <c r="G1157" s="2">
        <f t="shared" si="22"/>
        <v>5869.37</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2043</v>
      </c>
      <c r="E1159" s="1">
        <v>0</v>
      </c>
      <c r="F1159" s="1">
        <v>0</v>
      </c>
      <c r="G1159" s="2">
        <f t="shared" si="22"/>
        <v>719.14</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4948</v>
      </c>
      <c r="D1160" s="1">
        <f>BILANCA!E183</f>
        <v>12350</v>
      </c>
      <c r="E1160" s="1">
        <v>0</v>
      </c>
      <c r="F1160" s="1">
        <v>0</v>
      </c>
      <c r="G1160" s="2">
        <f t="shared" si="22"/>
        <v>5247.7</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259461</v>
      </c>
      <c r="D1165" s="1">
        <f>BILANCA!E188</f>
        <v>373598</v>
      </c>
      <c r="E1165" s="1">
        <v>0</v>
      </c>
      <c r="F1165" s="1">
        <v>0</v>
      </c>
      <c r="G1165" s="2">
        <f t="shared" si="22"/>
        <v>183211.57</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64913</v>
      </c>
      <c r="D1166" s="1">
        <f>BILANCA!E189</f>
        <v>2250</v>
      </c>
      <c r="E1166" s="1">
        <v>0</v>
      </c>
      <c r="F1166" s="1">
        <v>0</v>
      </c>
      <c r="G1166" s="2">
        <f t="shared" si="22"/>
        <v>12702.58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836521</v>
      </c>
      <c r="E1183" s="1">
        <v>0</v>
      </c>
      <c r="F1183" s="1">
        <v>0</v>
      </c>
      <c r="G1183" s="2">
        <f t="shared" si="22"/>
        <v>334608.40000000002</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836521</v>
      </c>
      <c r="E1184" s="1">
        <v>0</v>
      </c>
      <c r="F1184" s="1">
        <v>0</v>
      </c>
      <c r="G1184" s="2">
        <f t="shared" si="22"/>
        <v>336281.44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836521</v>
      </c>
      <c r="E1191" s="1">
        <v>0</v>
      </c>
      <c r="F1191" s="1">
        <v>0</v>
      </c>
      <c r="G1191" s="2">
        <f t="shared" si="22"/>
        <v>347992.74</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54000</v>
      </c>
      <c r="E1211" s="1">
        <v>0</v>
      </c>
      <c r="F1211" s="1">
        <v>0</v>
      </c>
      <c r="G1211" s="2">
        <f t="shared" si="22"/>
        <v>24624</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54000</v>
      </c>
      <c r="E1212" s="1">
        <v>0</v>
      </c>
      <c r="F1212" s="1">
        <v>0</v>
      </c>
      <c r="G1212" s="2">
        <f t="shared" si="22"/>
        <v>24732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20731307</v>
      </c>
      <c r="D1214" s="1">
        <f>BILANCA!E237</f>
        <v>17245548</v>
      </c>
      <c r="E1214" s="1">
        <v>0</v>
      </c>
      <c r="F1214" s="1">
        <v>0</v>
      </c>
      <c r="G1214" s="2">
        <f t="shared" si="22"/>
        <v>12756375.09</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15521297</v>
      </c>
      <c r="D1215" s="1">
        <f>BILANCA!E238</f>
        <v>11976038</v>
      </c>
      <c r="E1215" s="1">
        <v>0</v>
      </c>
      <c r="F1215" s="1">
        <v>0</v>
      </c>
      <c r="G1215" s="2">
        <f t="shared" si="22"/>
        <v>9157822.5399999991</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15521297</v>
      </c>
      <c r="D1216" s="1">
        <f>BILANCA!E239</f>
        <v>12812559</v>
      </c>
      <c r="E1216" s="1">
        <v>0</v>
      </c>
      <c r="F1216" s="1">
        <v>0</v>
      </c>
      <c r="G1216" s="2">
        <f t="shared" si="22"/>
        <v>9587114.6999999993</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997823</v>
      </c>
      <c r="D1217" s="1">
        <f>BILANCA!E240</f>
        <v>1668319</v>
      </c>
      <c r="E1217" s="1">
        <v>0</v>
      </c>
      <c r="F1217" s="1">
        <v>0</v>
      </c>
      <c r="G1217" s="2">
        <f t="shared" si="22"/>
        <v>1014263.87</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14523474</v>
      </c>
      <c r="D1218" s="1">
        <f>BILANCA!E241</f>
        <v>11144240</v>
      </c>
      <c r="E1218" s="1">
        <v>0</v>
      </c>
      <c r="F1218" s="1">
        <v>0</v>
      </c>
      <c r="G1218" s="2">
        <f t="shared" si="22"/>
        <v>8650809.1899999995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836521</v>
      </c>
      <c r="E1219" s="1">
        <v>0</v>
      </c>
      <c r="F1219" s="1">
        <v>0</v>
      </c>
      <c r="G1219" s="2">
        <f t="shared" si="22"/>
        <v>394837.91</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836521</v>
      </c>
      <c r="E1220" s="1">
        <v>0</v>
      </c>
      <c r="F1220" s="1">
        <v>0</v>
      </c>
      <c r="G1220" s="2">
        <f t="shared" si="22"/>
        <v>396510.95</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452085</v>
      </c>
      <c r="D1222" s="1">
        <f>BILANCA!E245</f>
        <v>-393318</v>
      </c>
      <c r="E1222" s="1">
        <v>0</v>
      </c>
      <c r="F1222" s="1">
        <v>0</v>
      </c>
      <c r="G1222" s="2">
        <f t="shared" si="22"/>
        <v>-79957.69</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2483481</v>
      </c>
      <c r="D1223" s="1">
        <f>BILANCA!E246</f>
        <v>836521</v>
      </c>
      <c r="E1223" s="1">
        <v>0</v>
      </c>
      <c r="F1223" s="1">
        <v>0</v>
      </c>
      <c r="G1223" s="2">
        <f t="shared" si="22"/>
        <v>997565.52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2483481</v>
      </c>
      <c r="D1224" s="1">
        <f>BILANCA!E247</f>
        <v>0</v>
      </c>
      <c r="E1224" s="1">
        <v>0</v>
      </c>
      <c r="F1224" s="1">
        <v>0</v>
      </c>
      <c r="G1224" s="2">
        <f t="shared" si="22"/>
        <v>598518.92000000004</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836521</v>
      </c>
      <c r="E1226" s="1">
        <v>0</v>
      </c>
      <c r="F1226" s="1">
        <v>0</v>
      </c>
      <c r="G1226" s="2">
        <f t="shared" si="22"/>
        <v>406549.21</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2031396</v>
      </c>
      <c r="D1227" s="1">
        <f>BILANCA!E250</f>
        <v>1229838</v>
      </c>
      <c r="E1227" s="1">
        <v>0</v>
      </c>
      <c r="F1227" s="1">
        <v>0</v>
      </c>
      <c r="G1227" s="2">
        <f t="shared" si="22"/>
        <v>1095821.57</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178655</v>
      </c>
      <c r="E1228" s="1">
        <v>0</v>
      </c>
      <c r="F1228" s="1">
        <v>0</v>
      </c>
      <c r="G1228" s="2">
        <f t="shared" si="22"/>
        <v>87540.95</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2031396</v>
      </c>
      <c r="D1229" s="1">
        <f>BILANCA!E252</f>
        <v>1051183</v>
      </c>
      <c r="E1229" s="1">
        <v>0</v>
      </c>
      <c r="F1229" s="1">
        <v>0</v>
      </c>
      <c r="G1229" s="2">
        <f t="shared" si="22"/>
        <v>1016905.45</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4757925</v>
      </c>
      <c r="D1232" s="1">
        <f>BILANCA!E255</f>
        <v>5662828</v>
      </c>
      <c r="E1232" s="1">
        <v>0</v>
      </c>
      <c r="F1232" s="1">
        <v>0</v>
      </c>
      <c r="G1232" s="2">
        <f t="shared" si="22"/>
        <v>4004811.67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2942873</v>
      </c>
      <c r="D1236" s="1">
        <f>BILANCA!E259</f>
        <v>3026820</v>
      </c>
      <c r="E1236" s="1">
        <v>0</v>
      </c>
      <c r="F1236" s="1">
        <v>0</v>
      </c>
      <c r="G1236" s="2">
        <f t="shared" si="22"/>
        <v>2276117.79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2942873</v>
      </c>
      <c r="D1237" s="1">
        <f>BILANCA!E260</f>
        <v>3026820</v>
      </c>
      <c r="E1237" s="1">
        <v>0</v>
      </c>
      <c r="F1237" s="1">
        <v>0</v>
      </c>
      <c r="G1237" s="2">
        <f t="shared" si="22"/>
        <v>2285114.2999999998</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361983</v>
      </c>
      <c r="D1240" s="1">
        <f>BILANCA!E264</f>
        <v>762268</v>
      </c>
      <c r="E1240" s="1">
        <v>0</v>
      </c>
      <c r="F1240" s="1">
        <v>0</v>
      </c>
      <c r="G1240" s="2">
        <f t="shared" si="22"/>
        <v>484835.38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4531985</v>
      </c>
      <c r="D1241" s="1">
        <f>BILANCA!E265</f>
        <v>5027070</v>
      </c>
      <c r="E1241" s="1">
        <v>0</v>
      </c>
      <c r="F1241" s="1">
        <v>0</v>
      </c>
      <c r="G1241" s="2">
        <f t="shared" si="22"/>
        <v>3763220.25</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180882</v>
      </c>
      <c r="D1244" s="1">
        <f>BILANCA!E268</f>
        <v>197949</v>
      </c>
      <c r="E1244" s="1">
        <v>0</v>
      </c>
      <c r="F1244" s="1">
        <v>0</v>
      </c>
      <c r="G1244" s="2">
        <f t="shared" si="24"/>
        <v>150539.57999999999</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510</v>
      </c>
      <c r="E1245" s="1">
        <v>0</v>
      </c>
      <c r="F1245" s="1">
        <v>0</v>
      </c>
      <c r="G1245" s="2">
        <f t="shared" si="24"/>
        <v>267.24</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475750</v>
      </c>
      <c r="D1263" s="1">
        <f>BILANCA!E287</f>
        <v>319291</v>
      </c>
      <c r="E1263" s="1">
        <v>0</v>
      </c>
      <c r="F1263" s="1">
        <v>0</v>
      </c>
      <c r="G1263" s="2">
        <f t="shared" si="24"/>
        <v>312012.96000000002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4320796</v>
      </c>
      <c r="D1264" s="1">
        <f>BILANCA!E288</f>
        <v>4747064</v>
      </c>
      <c r="E1264" s="1">
        <v>0</v>
      </c>
      <c r="F1264" s="1">
        <v>0</v>
      </c>
      <c r="G1264" s="2">
        <f t="shared" si="24"/>
        <v>3881993.64</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2250</v>
      </c>
      <c r="E1265" s="1">
        <v>0</v>
      </c>
      <c r="F1265" s="1">
        <v>0</v>
      </c>
      <c r="G1265" s="2">
        <f t="shared" si="24"/>
        <v>1269</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64913</v>
      </c>
      <c r="D1266" s="1">
        <f>BILANCA!E290</f>
        <v>0</v>
      </c>
      <c r="E1266" s="1">
        <v>0</v>
      </c>
      <c r="F1266" s="1">
        <v>0</v>
      </c>
      <c r="G1266" s="2">
        <f t="shared" si="24"/>
        <v>18370.38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836521</v>
      </c>
      <c r="E1270" s="1">
        <v>0</v>
      </c>
      <c r="F1270" s="1">
        <v>0</v>
      </c>
      <c r="G1270" s="2">
        <f t="shared" si="24"/>
        <v>480163.05</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259461</v>
      </c>
      <c r="D1273" s="1">
        <f>BILANCA!E297</f>
        <v>370050</v>
      </c>
      <c r="E1273" s="1">
        <v>0</v>
      </c>
      <c r="F1273" s="1">
        <v>0</v>
      </c>
      <c r="G1273" s="2">
        <f t="shared" si="24"/>
        <v>289872.69</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59483147</v>
      </c>
      <c r="D1383" s="1">
        <f>'RAS-funkcijski'!E89</f>
        <v>62016501</v>
      </c>
      <c r="E1383" s="1">
        <v>0</v>
      </c>
      <c r="F1383" s="1">
        <v>0</v>
      </c>
      <c r="G1383" s="2">
        <f t="shared" si="24"/>
        <v>15598872.67</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59483147</v>
      </c>
      <c r="D1388" s="1">
        <f>'RAS-funkcijski'!E94</f>
        <v>62016501</v>
      </c>
      <c r="E1388" s="1">
        <v>0</v>
      </c>
      <c r="F1388" s="1">
        <v>0</v>
      </c>
      <c r="G1388" s="2">
        <f t="shared" si="24"/>
        <v>16516453.41</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59483147</v>
      </c>
      <c r="D1389" s="1">
        <f>'RAS-funkcijski'!E95</f>
        <v>62016501</v>
      </c>
      <c r="E1389" s="1">
        <v>0</v>
      </c>
      <c r="F1389" s="1">
        <v>0</v>
      </c>
      <c r="G1389" s="2">
        <f t="shared" si="24"/>
        <v>16699969.560000001</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59483147</v>
      </c>
      <c r="D1435" s="13">
        <f>'RAS-funkcijski'!E141</f>
        <v>62016501</v>
      </c>
      <c r="E1435" s="13">
        <v>0</v>
      </c>
      <c r="F1435" s="13">
        <v>0</v>
      </c>
      <c r="G1435" s="14">
        <f t="shared" si="24"/>
        <v>25141712.41</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29273</v>
      </c>
      <c r="E1436" s="6">
        <v>0</v>
      </c>
      <c r="F1436" s="6">
        <v>0</v>
      </c>
      <c r="G1436" s="7">
        <f t="shared" si="24"/>
        <v>58.55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18375</v>
      </c>
      <c r="E1437" s="1">
        <v>0</v>
      </c>
      <c r="F1437" s="1">
        <v>0</v>
      </c>
      <c r="G1437" s="2">
        <f t="shared" si="24"/>
        <v>73.5</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18375</v>
      </c>
      <c r="E1438" s="1">
        <v>0</v>
      </c>
      <c r="F1438" s="1">
        <v>0</v>
      </c>
      <c r="G1438" s="2">
        <f t="shared" si="24"/>
        <v>110.25</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18375</v>
      </c>
      <c r="E1439" s="1">
        <v>0</v>
      </c>
      <c r="F1439" s="1">
        <v>0</v>
      </c>
      <c r="G1439" s="2">
        <f t="shared" si="24"/>
        <v>147</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10898</v>
      </c>
      <c r="E1453" s="1">
        <v>0</v>
      </c>
      <c r="F1453" s="1">
        <v>0</v>
      </c>
      <c r="G1453" s="2">
        <f t="shared" si="24"/>
        <v>392.33</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10898</v>
      </c>
      <c r="E1454" s="1">
        <v>0</v>
      </c>
      <c r="F1454" s="1">
        <v>0</v>
      </c>
      <c r="G1454" s="2">
        <f t="shared" si="24"/>
        <v>414.12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10898</v>
      </c>
      <c r="E1456" s="1">
        <v>0</v>
      </c>
      <c r="F1456" s="1">
        <v>0</v>
      </c>
      <c r="G1456" s="2">
        <f t="shared" si="24"/>
        <v>457.72</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4861459</v>
      </c>
      <c r="D1480" s="6"/>
      <c r="E1480" s="6">
        <v>0</v>
      </c>
      <c r="F1480" s="6">
        <v>0</v>
      </c>
      <c r="G1480" s="7">
        <f t="shared" ref="G1480:G1580" si="34">B1480/1000*C1480</f>
        <v>4861.46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63810937</v>
      </c>
      <c r="D1481" s="1">
        <v>0</v>
      </c>
      <c r="E1481" s="1">
        <v>0</v>
      </c>
      <c r="F1481" s="1">
        <v>0</v>
      </c>
      <c r="G1481" s="2">
        <f t="shared" si="34"/>
        <v>127621.87</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61127254</v>
      </c>
      <c r="D1483" s="1">
        <v>0</v>
      </c>
      <c r="E1483" s="1">
        <v>0</v>
      </c>
      <c r="F1483" s="1">
        <v>0</v>
      </c>
      <c r="G1483" s="2">
        <f t="shared" si="34"/>
        <v>244509.02</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45509854</v>
      </c>
      <c r="D1484" s="1">
        <v>0</v>
      </c>
      <c r="E1484" s="1">
        <v>0</v>
      </c>
      <c r="F1484" s="1">
        <v>0</v>
      </c>
      <c r="G1484" s="2">
        <f t="shared" si="34"/>
        <v>227549.27</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15235168</v>
      </c>
      <c r="D1485" s="1">
        <v>0</v>
      </c>
      <c r="E1485" s="1">
        <v>0</v>
      </c>
      <c r="F1485" s="1">
        <v>0</v>
      </c>
      <c r="G1485" s="2">
        <f t="shared" si="34"/>
        <v>91411.01</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70390</v>
      </c>
      <c r="D1486" s="1">
        <v>0</v>
      </c>
      <c r="E1486" s="1">
        <v>0</v>
      </c>
      <c r="F1486" s="1">
        <v>0</v>
      </c>
      <c r="G1486" s="2">
        <f t="shared" si="34"/>
        <v>492.73</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311842</v>
      </c>
      <c r="D1491" s="1">
        <v>0</v>
      </c>
      <c r="E1491" s="1">
        <v>0</v>
      </c>
      <c r="F1491" s="1">
        <v>0</v>
      </c>
      <c r="G1491" s="2">
        <f t="shared" si="34"/>
        <v>3742.1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1551183</v>
      </c>
      <c r="D1492" s="1">
        <v>0</v>
      </c>
      <c r="E1492" s="1">
        <v>0</v>
      </c>
      <c r="F1492" s="1">
        <v>0</v>
      </c>
      <c r="G1492" s="2">
        <f t="shared" si="34"/>
        <v>20165.38</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1132500</v>
      </c>
      <c r="D1493" s="1">
        <v>0</v>
      </c>
      <c r="E1493" s="1">
        <v>0</v>
      </c>
      <c r="F1493" s="1">
        <v>0</v>
      </c>
      <c r="G1493" s="2">
        <f t="shared" si="34"/>
        <v>15855</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1132500</v>
      </c>
      <c r="D1497" s="1">
        <v>0</v>
      </c>
      <c r="E1497" s="1">
        <v>0</v>
      </c>
      <c r="F1497" s="1">
        <v>0</v>
      </c>
      <c r="G1497" s="2">
        <f t="shared" si="34"/>
        <v>20385</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62713270</v>
      </c>
      <c r="D1499" s="1">
        <v>0</v>
      </c>
      <c r="E1499" s="1">
        <v>0</v>
      </c>
      <c r="F1499" s="1">
        <v>0</v>
      </c>
      <c r="G1499" s="2">
        <f t="shared" si="34"/>
        <v>1254265.3999999999</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60803445</v>
      </c>
      <c r="D1501" s="1">
        <v>0</v>
      </c>
      <c r="E1501" s="1">
        <v>0</v>
      </c>
      <c r="F1501" s="1">
        <v>0</v>
      </c>
      <c r="G1501" s="2">
        <f t="shared" si="34"/>
        <v>1337675.79</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45592290</v>
      </c>
      <c r="D1502" s="1">
        <v>0</v>
      </c>
      <c r="E1502" s="1">
        <v>0</v>
      </c>
      <c r="F1502" s="1">
        <v>0</v>
      </c>
      <c r="G1502" s="2">
        <f t="shared" si="34"/>
        <v>1048622.67</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15006504</v>
      </c>
      <c r="D1503" s="1">
        <v>0</v>
      </c>
      <c r="E1503" s="1">
        <v>0</v>
      </c>
      <c r="F1503" s="1">
        <v>0</v>
      </c>
      <c r="G1503" s="2">
        <f t="shared" si="34"/>
        <v>360156.1</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60946</v>
      </c>
      <c r="D1504" s="1">
        <v>0</v>
      </c>
      <c r="E1504" s="1">
        <v>0</v>
      </c>
      <c r="F1504" s="1">
        <v>0</v>
      </c>
      <c r="G1504" s="2">
        <f t="shared" si="34"/>
        <v>1523.65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143705</v>
      </c>
      <c r="D1509" s="1">
        <v>0</v>
      </c>
      <c r="E1509" s="1">
        <v>0</v>
      </c>
      <c r="F1509" s="1">
        <v>0</v>
      </c>
      <c r="G1509" s="2">
        <f t="shared" si="34"/>
        <v>4311.1499999999996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1613846</v>
      </c>
      <c r="D1510" s="1">
        <v>0</v>
      </c>
      <c r="E1510" s="1">
        <v>0</v>
      </c>
      <c r="F1510" s="1">
        <v>0</v>
      </c>
      <c r="G1510" s="2">
        <f t="shared" si="34"/>
        <v>50029.23</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295979</v>
      </c>
      <c r="D1511" s="1">
        <v>0</v>
      </c>
      <c r="E1511" s="1">
        <v>0</v>
      </c>
      <c r="F1511" s="1">
        <v>0</v>
      </c>
      <c r="G1511" s="2">
        <f t="shared" si="34"/>
        <v>9471.33</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295979</v>
      </c>
      <c r="D1515" s="1">
        <v>0</v>
      </c>
      <c r="E1515" s="1">
        <v>0</v>
      </c>
      <c r="F1515" s="1">
        <v>0</v>
      </c>
      <c r="G1515" s="2">
        <f t="shared" si="34"/>
        <v>10655.24</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5959126</v>
      </c>
      <c r="D1517" s="1">
        <v>0</v>
      </c>
      <c r="E1517" s="1">
        <v>0</v>
      </c>
      <c r="F1517" s="1">
        <v>0</v>
      </c>
      <c r="G1517" s="2">
        <f t="shared" si="34"/>
        <v>226446.79</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315253</v>
      </c>
      <c r="D1518" s="1">
        <v>0</v>
      </c>
      <c r="E1518" s="1">
        <v>0</v>
      </c>
      <c r="F1518" s="1">
        <v>0</v>
      </c>
      <c r="G1518" s="2">
        <f t="shared" si="34"/>
        <v>12294.87</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313003</v>
      </c>
      <c r="D1524" s="1">
        <v>0</v>
      </c>
      <c r="E1524" s="1">
        <v>0</v>
      </c>
      <c r="F1524" s="1">
        <v>0</v>
      </c>
      <c r="G1524" s="2">
        <f t="shared" si="34"/>
        <v>14085.14</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313003</v>
      </c>
      <c r="D1530" s="1">
        <v>0</v>
      </c>
      <c r="E1530" s="1">
        <v>0</v>
      </c>
      <c r="F1530" s="1">
        <v>0</v>
      </c>
      <c r="G1530" s="2">
        <f t="shared" si="34"/>
        <v>15963.15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313003</v>
      </c>
      <c r="D1531" s="1">
        <v>0</v>
      </c>
      <c r="E1531" s="1">
        <v>0</v>
      </c>
      <c r="F1531" s="1">
        <v>0</v>
      </c>
      <c r="G1531" s="2">
        <f t="shared" si="34"/>
        <v>16276.16</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2250</v>
      </c>
      <c r="D1565" s="1">
        <v>0</v>
      </c>
      <c r="E1565" s="1">
        <v>0</v>
      </c>
      <c r="F1565" s="1">
        <v>0</v>
      </c>
      <c r="G1565" s="2">
        <f t="shared" si="34"/>
        <v>193.5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2250</v>
      </c>
      <c r="D1566" s="1">
        <v>0</v>
      </c>
      <c r="E1566" s="1">
        <v>0</v>
      </c>
      <c r="F1566" s="1">
        <v>0</v>
      </c>
      <c r="G1566" s="2">
        <f t="shared" si="34"/>
        <v>195.75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5643873</v>
      </c>
      <c r="D1576" s="1">
        <v>0</v>
      </c>
      <c r="E1576" s="1">
        <v>0</v>
      </c>
      <c r="F1576" s="1">
        <v>0</v>
      </c>
      <c r="G1576" s="2">
        <f t="shared" si="34"/>
        <v>547455.68000000005</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5643873</v>
      </c>
      <c r="D1578" s="1">
        <v>0</v>
      </c>
      <c r="E1578" s="1">
        <v>0</v>
      </c>
      <c r="F1578" s="1">
        <v>0</v>
      </c>
      <c r="G1578" s="2">
        <f t="shared" si="34"/>
        <v>558743.43000000005</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3296</v>
      </c>
      <c r="B1" s="381"/>
      <c r="C1" s="381"/>
    </row>
    <row r="2" spans="1:17" ht="33" customHeight="1" x14ac:dyDescent="0.2">
      <c r="A2" s="382" t="s">
        <v>3297</v>
      </c>
      <c r="B2" s="383"/>
      <c r="C2" s="380"/>
      <c r="D2" s="4"/>
      <c r="E2" s="4"/>
      <c r="F2" s="4"/>
      <c r="G2" s="4"/>
      <c r="H2" s="4"/>
      <c r="I2" s="4"/>
      <c r="J2" s="4"/>
      <c r="K2" s="4"/>
      <c r="L2" s="4"/>
      <c r="M2" s="4"/>
      <c r="N2" s="4"/>
      <c r="O2" s="4"/>
      <c r="P2" s="4"/>
      <c r="Q2" s="4"/>
    </row>
    <row r="3" spans="1:17" ht="18.75" customHeight="1" x14ac:dyDescent="0.2">
      <c r="A3" s="42" t="s">
        <v>3298</v>
      </c>
      <c r="B3" s="384" t="s">
        <v>3299</v>
      </c>
      <c r="C3" s="380"/>
      <c r="D3" s="4"/>
      <c r="E3" s="4"/>
      <c r="F3" s="4"/>
      <c r="G3" s="4"/>
      <c r="H3" s="4"/>
      <c r="I3" s="4"/>
      <c r="J3" s="4"/>
      <c r="K3" s="4"/>
      <c r="L3" s="4"/>
      <c r="M3" s="4"/>
      <c r="N3" s="4"/>
      <c r="O3" s="4"/>
      <c r="P3" s="4"/>
      <c r="Q3" s="4"/>
    </row>
    <row r="4" spans="1:17" ht="37.5" hidden="1" customHeight="1" x14ac:dyDescent="0.2">
      <c r="A4" s="43" t="s">
        <v>3300</v>
      </c>
      <c r="B4" s="379" t="s">
        <v>3301</v>
      </c>
      <c r="C4" s="380"/>
      <c r="D4" s="4"/>
      <c r="E4" s="4"/>
      <c r="F4" s="4"/>
      <c r="G4" s="4"/>
      <c r="H4" s="4"/>
      <c r="I4" s="4"/>
      <c r="J4" s="4"/>
      <c r="K4" s="4"/>
      <c r="L4" s="4"/>
      <c r="M4" s="4"/>
      <c r="N4" s="4"/>
      <c r="O4" s="4"/>
      <c r="P4" s="4"/>
      <c r="Q4" s="4"/>
    </row>
    <row r="5" spans="1:17" ht="48" hidden="1" customHeight="1" x14ac:dyDescent="0.2">
      <c r="A5" s="43" t="s">
        <v>3300</v>
      </c>
      <c r="B5" s="379" t="s">
        <v>3302</v>
      </c>
      <c r="C5" s="380"/>
      <c r="D5" s="4"/>
      <c r="E5" s="4"/>
      <c r="F5" s="4"/>
      <c r="G5" s="4"/>
      <c r="H5" s="4"/>
      <c r="I5" s="4"/>
      <c r="J5" s="4"/>
      <c r="K5" s="4"/>
      <c r="L5" s="4"/>
      <c r="M5" s="4"/>
      <c r="N5" s="4"/>
      <c r="O5" s="4"/>
      <c r="P5" s="4"/>
      <c r="Q5" s="4"/>
    </row>
    <row r="6" spans="1:17" ht="59.25" hidden="1" customHeight="1" x14ac:dyDescent="0.2">
      <c r="A6" s="43" t="s">
        <v>3300</v>
      </c>
      <c r="B6" s="379" t="s">
        <v>3303</v>
      </c>
      <c r="C6" s="380"/>
      <c r="D6" s="4"/>
      <c r="E6" s="4"/>
      <c r="F6" s="4"/>
      <c r="G6" s="4"/>
      <c r="H6" s="4"/>
      <c r="I6" s="4"/>
      <c r="J6" s="4"/>
      <c r="K6" s="4"/>
      <c r="L6" s="4"/>
      <c r="M6" s="4"/>
      <c r="N6" s="4"/>
      <c r="O6" s="4"/>
      <c r="P6" s="4"/>
      <c r="Q6" s="4"/>
    </row>
    <row r="7" spans="1:17" ht="48" hidden="1" customHeight="1" x14ac:dyDescent="0.2">
      <c r="A7" s="43" t="s">
        <v>3304</v>
      </c>
      <c r="B7" s="379" t="s">
        <v>3305</v>
      </c>
      <c r="C7" s="380"/>
      <c r="D7" s="4"/>
      <c r="E7" s="4"/>
      <c r="F7" s="4"/>
      <c r="G7" s="4"/>
      <c r="H7" s="4"/>
      <c r="I7" s="4"/>
      <c r="J7" s="4"/>
      <c r="K7" s="4"/>
      <c r="L7" s="4"/>
      <c r="M7" s="4"/>
      <c r="N7" s="4"/>
      <c r="O7" s="4"/>
      <c r="P7" s="4"/>
      <c r="Q7" s="4"/>
    </row>
    <row r="8" spans="1:17" ht="41.25" hidden="1" customHeight="1" x14ac:dyDescent="0.2">
      <c r="A8" s="43" t="s">
        <v>3306</v>
      </c>
      <c r="B8" s="379" t="s">
        <v>3307</v>
      </c>
      <c r="C8" s="380"/>
      <c r="D8" s="4"/>
      <c r="E8" s="4"/>
      <c r="F8" s="4"/>
      <c r="G8" s="4"/>
      <c r="H8" s="4"/>
      <c r="I8" s="4"/>
      <c r="J8" s="4"/>
      <c r="K8" s="4"/>
      <c r="L8" s="4"/>
      <c r="M8" s="4"/>
      <c r="N8" s="4"/>
      <c r="O8" s="4"/>
      <c r="P8" s="4"/>
      <c r="Q8" s="4"/>
    </row>
    <row r="9" spans="1:17" ht="59.25" hidden="1" customHeight="1" x14ac:dyDescent="0.2">
      <c r="A9" s="43" t="s">
        <v>3308</v>
      </c>
      <c r="B9" s="379" t="s">
        <v>3309</v>
      </c>
      <c r="C9" s="380"/>
      <c r="D9" s="4"/>
      <c r="E9" s="4"/>
      <c r="F9" s="4"/>
      <c r="G9" s="4"/>
      <c r="H9" s="4"/>
      <c r="I9" s="4"/>
      <c r="J9" s="4"/>
      <c r="K9" s="4"/>
      <c r="L9" s="4"/>
      <c r="M9" s="4"/>
      <c r="N9" s="4"/>
      <c r="O9" s="4"/>
      <c r="P9" s="4"/>
      <c r="Q9" s="4"/>
    </row>
    <row r="10" spans="1:17" ht="61.5" hidden="1" customHeight="1" x14ac:dyDescent="0.2">
      <c r="A10" s="43" t="s">
        <v>3308</v>
      </c>
      <c r="B10" s="379" t="s">
        <v>3310</v>
      </c>
      <c r="C10" s="380"/>
      <c r="D10" s="4"/>
      <c r="E10" s="4"/>
      <c r="F10" s="4"/>
      <c r="G10" s="4"/>
      <c r="H10" s="4"/>
      <c r="I10" s="4"/>
      <c r="J10" s="4"/>
      <c r="K10" s="4"/>
      <c r="L10" s="4"/>
      <c r="M10" s="4"/>
      <c r="N10" s="4"/>
      <c r="O10" s="4"/>
      <c r="P10" s="4"/>
      <c r="Q10" s="4"/>
    </row>
    <row r="11" spans="1:17" ht="43.5" hidden="1" customHeight="1" x14ac:dyDescent="0.2">
      <c r="A11" s="43" t="s">
        <v>3308</v>
      </c>
      <c r="B11" s="379" t="s">
        <v>3311</v>
      </c>
      <c r="C11" s="380"/>
      <c r="D11" s="4"/>
      <c r="E11" s="4"/>
      <c r="F11" s="4"/>
      <c r="G11" s="4"/>
      <c r="H11" s="4"/>
      <c r="I11" s="4"/>
      <c r="J11" s="4"/>
      <c r="K11" s="4"/>
      <c r="L11" s="4"/>
      <c r="M11" s="4"/>
      <c r="N11" s="4"/>
      <c r="O11" s="4"/>
      <c r="P11" s="4"/>
      <c r="Q11" s="4"/>
    </row>
    <row r="12" spans="1:17" ht="27.75" hidden="1" customHeight="1" x14ac:dyDescent="0.2">
      <c r="A12" s="43" t="s">
        <v>3312</v>
      </c>
      <c r="B12" s="379" t="s">
        <v>3313</v>
      </c>
      <c r="C12" s="380"/>
      <c r="D12" s="4"/>
      <c r="E12" s="4"/>
      <c r="F12" s="4"/>
      <c r="G12" s="4"/>
      <c r="H12" s="4"/>
      <c r="I12" s="4"/>
      <c r="J12" s="4"/>
      <c r="K12" s="4"/>
      <c r="L12" s="4"/>
      <c r="M12" s="4"/>
      <c r="N12" s="4"/>
      <c r="O12" s="4"/>
      <c r="P12" s="4"/>
      <c r="Q12" s="4"/>
    </row>
    <row r="13" spans="1:17" ht="27.75" hidden="1" customHeight="1" x14ac:dyDescent="0.2">
      <c r="A13" s="43" t="s">
        <v>3314</v>
      </c>
      <c r="B13" s="379" t="s">
        <v>3315</v>
      </c>
      <c r="C13" s="380"/>
      <c r="D13" s="4"/>
      <c r="E13" s="4"/>
      <c r="F13" s="4"/>
      <c r="G13" s="4"/>
      <c r="H13" s="4"/>
      <c r="I13" s="4"/>
      <c r="J13" s="4"/>
      <c r="K13" s="4"/>
      <c r="L13" s="4"/>
      <c r="M13" s="4"/>
      <c r="N13" s="4"/>
      <c r="O13" s="4"/>
      <c r="P13" s="4"/>
      <c r="Q13" s="4"/>
    </row>
    <row r="14" spans="1:17" ht="45.75" hidden="1" customHeight="1" x14ac:dyDescent="0.2">
      <c r="A14" s="43" t="s">
        <v>3316</v>
      </c>
      <c r="B14" s="379" t="s">
        <v>3317</v>
      </c>
      <c r="C14" s="380"/>
      <c r="D14" s="4"/>
      <c r="E14" s="4"/>
      <c r="F14" s="4"/>
      <c r="G14" s="4"/>
      <c r="H14" s="4"/>
      <c r="I14" s="4"/>
      <c r="J14" s="4"/>
      <c r="K14" s="4"/>
      <c r="L14" s="4"/>
      <c r="M14" s="4"/>
      <c r="N14" s="4"/>
      <c r="O14" s="4"/>
      <c r="P14" s="4"/>
      <c r="Q14" s="4"/>
    </row>
    <row r="15" spans="1:17" ht="45.75" hidden="1" customHeight="1" x14ac:dyDescent="0.2">
      <c r="A15" s="43" t="s">
        <v>3318</v>
      </c>
      <c r="B15" s="379" t="s">
        <v>3319</v>
      </c>
      <c r="C15" s="380"/>
      <c r="D15" s="4"/>
      <c r="E15" s="4"/>
      <c r="F15" s="4"/>
      <c r="G15" s="4"/>
      <c r="H15" s="4"/>
      <c r="I15" s="4"/>
      <c r="J15" s="4"/>
      <c r="K15" s="4"/>
      <c r="L15" s="4"/>
      <c r="M15" s="4"/>
      <c r="N15" s="4"/>
      <c r="O15" s="4"/>
      <c r="P15" s="4"/>
      <c r="Q15" s="4"/>
    </row>
    <row r="16" spans="1:17" ht="51" hidden="1" customHeight="1" x14ac:dyDescent="0.2">
      <c r="A16" s="43" t="s">
        <v>3320</v>
      </c>
      <c r="B16" s="379" t="s">
        <v>3321</v>
      </c>
      <c r="C16" s="380"/>
      <c r="D16" s="4"/>
      <c r="E16" s="4"/>
      <c r="F16" s="4"/>
      <c r="G16" s="4"/>
      <c r="H16" s="4"/>
      <c r="I16" s="4"/>
      <c r="J16" s="4"/>
      <c r="K16" s="4"/>
      <c r="L16" s="4"/>
      <c r="M16" s="4"/>
      <c r="N16" s="4"/>
      <c r="O16" s="4"/>
      <c r="P16" s="4"/>
      <c r="Q16" s="4"/>
    </row>
    <row r="17" spans="1:17" ht="27.75" hidden="1" customHeight="1" x14ac:dyDescent="0.2">
      <c r="A17" s="43" t="s">
        <v>3322</v>
      </c>
      <c r="B17" s="379" t="s">
        <v>3323</v>
      </c>
      <c r="C17" s="380"/>
      <c r="D17" s="4"/>
      <c r="E17" s="4"/>
      <c r="F17" s="4"/>
      <c r="G17" s="4"/>
      <c r="H17" s="4"/>
      <c r="I17" s="4"/>
      <c r="J17" s="4"/>
      <c r="K17" s="4"/>
      <c r="L17" s="4"/>
      <c r="M17" s="4"/>
      <c r="N17" s="4"/>
      <c r="O17" s="4"/>
      <c r="P17" s="4"/>
      <c r="Q17" s="4"/>
    </row>
    <row r="18" spans="1:17" ht="27.75" hidden="1" customHeight="1" x14ac:dyDescent="0.2">
      <c r="A18" s="43" t="s">
        <v>3324</v>
      </c>
      <c r="B18" s="379" t="s">
        <v>3325</v>
      </c>
      <c r="C18" s="380"/>
      <c r="D18" s="4"/>
      <c r="E18" s="4"/>
      <c r="F18" s="4"/>
      <c r="G18" s="4"/>
      <c r="H18" s="4"/>
      <c r="I18" s="4"/>
      <c r="J18" s="4"/>
      <c r="K18" s="4"/>
      <c r="L18" s="4"/>
      <c r="M18" s="4"/>
      <c r="N18" s="4"/>
      <c r="O18" s="4"/>
      <c r="P18" s="4"/>
      <c r="Q18" s="4"/>
    </row>
    <row r="19" spans="1:17" ht="45" hidden="1" customHeight="1" x14ac:dyDescent="0.2">
      <c r="A19" s="43" t="s">
        <v>3324</v>
      </c>
      <c r="B19" s="379" t="s">
        <v>3326</v>
      </c>
      <c r="C19" s="380"/>
      <c r="D19" s="4"/>
      <c r="E19" s="4"/>
      <c r="F19" s="4"/>
      <c r="G19" s="4"/>
      <c r="H19" s="4"/>
      <c r="I19" s="4"/>
      <c r="J19" s="4"/>
      <c r="K19" s="4"/>
      <c r="L19" s="4"/>
      <c r="M19" s="4"/>
      <c r="N19" s="4"/>
      <c r="O19" s="4"/>
      <c r="P19" s="4"/>
      <c r="Q19" s="4"/>
    </row>
    <row r="20" spans="1:17" ht="45" hidden="1" customHeight="1" x14ac:dyDescent="0.2">
      <c r="A20" s="43" t="s">
        <v>3327</v>
      </c>
      <c r="B20" s="379" t="s">
        <v>3328</v>
      </c>
      <c r="C20" s="380"/>
      <c r="D20" s="4"/>
      <c r="E20" s="4"/>
      <c r="F20" s="4"/>
      <c r="G20" s="4"/>
      <c r="H20" s="4"/>
      <c r="I20" s="4"/>
      <c r="J20" s="4"/>
      <c r="K20" s="4"/>
      <c r="L20" s="4"/>
      <c r="M20" s="4"/>
      <c r="N20" s="4"/>
      <c r="O20" s="4"/>
      <c r="P20" s="4"/>
      <c r="Q20" s="4"/>
    </row>
    <row r="21" spans="1:17" ht="30" hidden="1" customHeight="1" x14ac:dyDescent="0.2">
      <c r="A21" s="43" t="s">
        <v>3329</v>
      </c>
      <c r="B21" s="379" t="s">
        <v>3330</v>
      </c>
      <c r="C21" s="380"/>
      <c r="D21" s="4"/>
      <c r="E21" s="4"/>
      <c r="F21" s="4"/>
      <c r="G21" s="4"/>
      <c r="H21" s="4"/>
      <c r="I21" s="4"/>
      <c r="J21" s="4"/>
      <c r="K21" s="4"/>
      <c r="L21" s="4"/>
      <c r="M21" s="4"/>
      <c r="N21" s="4"/>
      <c r="O21" s="4"/>
      <c r="P21" s="4"/>
      <c r="Q21" s="4"/>
    </row>
    <row r="22" spans="1:17" ht="30" hidden="1" customHeight="1" x14ac:dyDescent="0.2">
      <c r="A22" s="43" t="s">
        <v>3331</v>
      </c>
      <c r="B22" s="379" t="s">
        <v>3332</v>
      </c>
      <c r="C22" s="380"/>
      <c r="D22" s="4"/>
      <c r="E22" s="4"/>
      <c r="F22" s="4"/>
      <c r="G22" s="4"/>
      <c r="H22" s="4"/>
      <c r="I22" s="4"/>
      <c r="J22" s="4"/>
      <c r="K22" s="4"/>
      <c r="L22" s="4"/>
      <c r="M22" s="4"/>
      <c r="N22" s="4"/>
      <c r="O22" s="4"/>
      <c r="P22" s="4"/>
      <c r="Q22" s="4"/>
    </row>
    <row r="23" spans="1:17" ht="30" hidden="1" customHeight="1" x14ac:dyDescent="0.2">
      <c r="A23" s="43" t="s">
        <v>3333</v>
      </c>
      <c r="B23" s="379" t="s">
        <v>3334</v>
      </c>
      <c r="C23" s="380"/>
      <c r="D23" s="4"/>
      <c r="E23" s="4"/>
      <c r="F23" s="4"/>
      <c r="G23" s="4"/>
      <c r="H23" s="4"/>
      <c r="I23" s="4"/>
      <c r="J23" s="4"/>
      <c r="K23" s="4"/>
      <c r="L23" s="4"/>
      <c r="M23" s="4"/>
      <c r="N23" s="4"/>
      <c r="O23" s="4"/>
      <c r="P23" s="4"/>
      <c r="Q23" s="4"/>
    </row>
    <row r="24" spans="1:17" ht="30" hidden="1" customHeight="1" x14ac:dyDescent="0.2">
      <c r="A24" s="43" t="s">
        <v>3335</v>
      </c>
      <c r="B24" s="379" t="s">
        <v>3336</v>
      </c>
      <c r="C24" s="380"/>
      <c r="D24" s="4"/>
      <c r="E24" s="4"/>
      <c r="F24" s="4"/>
      <c r="G24" s="4"/>
      <c r="H24" s="4"/>
      <c r="I24" s="4"/>
      <c r="J24" s="4"/>
      <c r="K24" s="4"/>
      <c r="L24" s="4"/>
      <c r="M24" s="4"/>
      <c r="N24" s="4"/>
      <c r="O24" s="4"/>
      <c r="P24" s="4"/>
      <c r="Q24" s="4"/>
    </row>
    <row r="25" spans="1:17" ht="30" hidden="1" customHeight="1" x14ac:dyDescent="0.2">
      <c r="A25" s="43" t="s">
        <v>3337</v>
      </c>
      <c r="B25" s="379" t="s">
        <v>3338</v>
      </c>
      <c r="C25" s="380"/>
      <c r="D25" s="4"/>
      <c r="E25" s="4"/>
      <c r="F25" s="4"/>
      <c r="G25" s="4"/>
      <c r="H25" s="4"/>
      <c r="I25" s="4"/>
      <c r="J25" s="4"/>
      <c r="K25" s="4"/>
      <c r="L25" s="4"/>
      <c r="M25" s="4"/>
      <c r="N25" s="4"/>
      <c r="O25" s="4"/>
      <c r="P25" s="4"/>
      <c r="Q25" s="4"/>
    </row>
    <row r="26" spans="1:17" ht="30" hidden="1" customHeight="1" x14ac:dyDescent="0.2">
      <c r="A26" s="43" t="s">
        <v>3339</v>
      </c>
      <c r="B26" s="379" t="s">
        <v>3340</v>
      </c>
      <c r="C26" s="380"/>
      <c r="D26" s="4"/>
      <c r="E26" s="4"/>
      <c r="F26" s="4"/>
      <c r="G26" s="4"/>
      <c r="H26" s="4"/>
      <c r="I26" s="4"/>
      <c r="J26" s="4"/>
      <c r="K26" s="4"/>
      <c r="L26" s="4"/>
      <c r="M26" s="4"/>
      <c r="N26" s="4"/>
      <c r="O26" s="4"/>
      <c r="P26" s="4"/>
      <c r="Q26" s="4"/>
    </row>
    <row r="27" spans="1:17" ht="70.5" hidden="1" customHeight="1" x14ac:dyDescent="0.2">
      <c r="A27" s="43" t="s">
        <v>3341</v>
      </c>
      <c r="B27" s="379" t="s">
        <v>3342</v>
      </c>
      <c r="C27" s="380"/>
      <c r="D27" s="4"/>
      <c r="E27" s="4"/>
      <c r="F27" s="4"/>
      <c r="G27" s="4"/>
      <c r="H27" s="4"/>
      <c r="I27" s="4"/>
      <c r="J27" s="4"/>
      <c r="K27" s="4"/>
      <c r="L27" s="4"/>
      <c r="M27" s="4"/>
      <c r="N27" s="4"/>
      <c r="O27" s="4"/>
      <c r="P27" s="4"/>
      <c r="Q27" s="4"/>
    </row>
    <row r="28" spans="1:17" ht="48" hidden="1" customHeight="1" x14ac:dyDescent="0.2">
      <c r="A28" s="43" t="s">
        <v>3343</v>
      </c>
      <c r="B28" s="379" t="s">
        <v>3344</v>
      </c>
      <c r="C28" s="380"/>
      <c r="D28" s="4"/>
      <c r="E28" s="4"/>
      <c r="F28" s="4"/>
      <c r="G28" s="4"/>
      <c r="H28" s="4"/>
      <c r="I28" s="4"/>
      <c r="J28" s="4"/>
      <c r="K28" s="4"/>
      <c r="L28" s="4"/>
      <c r="M28" s="4"/>
      <c r="N28" s="4"/>
      <c r="O28" s="4"/>
      <c r="P28" s="4"/>
      <c r="Q28" s="4"/>
    </row>
    <row r="29" spans="1:17" ht="100.5" hidden="1" customHeight="1" x14ac:dyDescent="0.2">
      <c r="A29" s="43" t="s">
        <v>3345</v>
      </c>
      <c r="B29" s="379" t="s">
        <v>3346</v>
      </c>
      <c r="C29" s="380"/>
      <c r="D29" s="4"/>
      <c r="E29" s="4"/>
      <c r="F29" s="4"/>
      <c r="G29" s="4"/>
      <c r="H29" s="4"/>
      <c r="I29" s="4"/>
      <c r="J29" s="4"/>
      <c r="K29" s="4"/>
      <c r="L29" s="4"/>
      <c r="M29" s="4"/>
      <c r="N29" s="4"/>
      <c r="O29" s="4"/>
      <c r="P29" s="4"/>
      <c r="Q29" s="4"/>
    </row>
    <row r="30" spans="1:17" ht="45" hidden="1" customHeight="1" x14ac:dyDescent="0.2">
      <c r="A30" s="43" t="s">
        <v>3347</v>
      </c>
      <c r="B30" s="379" t="s">
        <v>3348</v>
      </c>
      <c r="C30" s="380"/>
      <c r="D30" s="4"/>
      <c r="E30" s="4"/>
      <c r="F30" s="4"/>
      <c r="G30" s="4"/>
      <c r="H30" s="4"/>
      <c r="I30" s="4"/>
      <c r="J30" s="4"/>
      <c r="K30" s="4"/>
      <c r="L30" s="4"/>
      <c r="M30" s="4"/>
      <c r="N30" s="4"/>
      <c r="O30" s="4"/>
      <c r="P30" s="4"/>
      <c r="Q30" s="4"/>
    </row>
    <row r="31" spans="1:17" ht="45" hidden="1" customHeight="1" x14ac:dyDescent="0.2">
      <c r="A31" s="43" t="s">
        <v>3349</v>
      </c>
      <c r="B31" s="379" t="s">
        <v>3350</v>
      </c>
      <c r="C31" s="380"/>
      <c r="D31" s="4"/>
      <c r="E31" s="4"/>
      <c r="F31" s="4"/>
      <c r="G31" s="4"/>
      <c r="H31" s="4"/>
      <c r="I31" s="4"/>
      <c r="J31" s="4"/>
      <c r="K31" s="4"/>
      <c r="L31" s="4"/>
      <c r="M31" s="4"/>
      <c r="N31" s="4"/>
      <c r="O31" s="4"/>
      <c r="P31" s="4"/>
      <c r="Q31" s="4"/>
    </row>
    <row r="32" spans="1:17" ht="45" hidden="1" customHeight="1" x14ac:dyDescent="0.2">
      <c r="A32" s="43" t="s">
        <v>3351</v>
      </c>
      <c r="B32" s="379" t="s">
        <v>3352</v>
      </c>
      <c r="C32" s="380"/>
      <c r="D32" s="4"/>
      <c r="E32" s="4"/>
      <c r="F32" s="4"/>
      <c r="G32" s="4"/>
      <c r="H32" s="4"/>
      <c r="I32" s="4"/>
      <c r="J32" s="4"/>
      <c r="K32" s="4"/>
      <c r="L32" s="4"/>
      <c r="M32" s="4"/>
      <c r="N32" s="4"/>
      <c r="O32" s="4"/>
      <c r="P32" s="4"/>
      <c r="Q32" s="4"/>
    </row>
    <row r="33" spans="1:17" ht="72" hidden="1" customHeight="1" x14ac:dyDescent="0.2">
      <c r="A33" s="43" t="s">
        <v>3353</v>
      </c>
      <c r="B33" s="379" t="s">
        <v>3354</v>
      </c>
      <c r="C33" s="380"/>
      <c r="D33" s="4"/>
      <c r="E33" s="4"/>
      <c r="F33" s="4"/>
      <c r="G33" s="4"/>
      <c r="H33" s="4"/>
      <c r="I33" s="4"/>
      <c r="J33" s="4"/>
      <c r="K33" s="4"/>
      <c r="L33" s="4"/>
      <c r="M33" s="4"/>
      <c r="N33" s="4"/>
      <c r="O33" s="4"/>
      <c r="P33" s="4"/>
      <c r="Q33" s="4"/>
    </row>
    <row r="34" spans="1:17" ht="79.5" hidden="1" customHeight="1" x14ac:dyDescent="0.2">
      <c r="A34" s="43" t="s">
        <v>3355</v>
      </c>
      <c r="B34" s="379" t="s">
        <v>3356</v>
      </c>
      <c r="C34" s="380"/>
      <c r="D34" s="4"/>
      <c r="E34" s="4"/>
      <c r="F34" s="4"/>
      <c r="G34" s="4"/>
      <c r="H34" s="4"/>
      <c r="I34" s="4"/>
      <c r="J34" s="4"/>
      <c r="K34" s="4"/>
      <c r="L34" s="4"/>
      <c r="M34" s="4"/>
      <c r="N34" s="4"/>
      <c r="O34" s="4"/>
      <c r="P34" s="4"/>
      <c r="Q34" s="4"/>
    </row>
    <row r="35" spans="1:17" ht="70.5" hidden="1" customHeight="1" x14ac:dyDescent="0.2">
      <c r="A35" s="43" t="s">
        <v>3357</v>
      </c>
      <c r="B35" s="379" t="s">
        <v>3358</v>
      </c>
      <c r="C35" s="380"/>
      <c r="D35" s="4"/>
      <c r="E35" s="4"/>
      <c r="F35" s="4"/>
      <c r="G35" s="4"/>
      <c r="H35" s="4"/>
      <c r="I35" s="4"/>
      <c r="J35" s="4"/>
      <c r="K35" s="4"/>
      <c r="L35" s="4"/>
      <c r="M35" s="4"/>
      <c r="N35" s="4"/>
      <c r="O35" s="4"/>
      <c r="P35" s="4"/>
      <c r="Q35" s="4"/>
    </row>
    <row r="36" spans="1:17" ht="45.75" hidden="1" customHeight="1" x14ac:dyDescent="0.2">
      <c r="A36" s="43" t="s">
        <v>3359</v>
      </c>
      <c r="B36" s="379" t="s">
        <v>3360</v>
      </c>
      <c r="C36" s="380"/>
      <c r="D36" s="4"/>
      <c r="E36" s="4"/>
      <c r="F36" s="4"/>
      <c r="G36" s="4"/>
      <c r="H36" s="4"/>
      <c r="I36" s="4"/>
      <c r="J36" s="4"/>
      <c r="K36" s="4"/>
      <c r="L36" s="4"/>
      <c r="M36" s="4"/>
      <c r="N36" s="4"/>
      <c r="O36" s="4"/>
      <c r="P36" s="4"/>
      <c r="Q36" s="4"/>
    </row>
    <row r="37" spans="1:17" ht="54.75" hidden="1" customHeight="1" x14ac:dyDescent="0.2">
      <c r="A37" s="43" t="s">
        <v>3361</v>
      </c>
      <c r="B37" s="379" t="s">
        <v>3362</v>
      </c>
      <c r="C37" s="380"/>
      <c r="D37" s="4"/>
      <c r="E37" s="4"/>
      <c r="F37" s="4"/>
      <c r="G37" s="4"/>
      <c r="H37" s="4"/>
      <c r="I37" s="4"/>
      <c r="J37" s="4"/>
      <c r="K37" s="4"/>
      <c r="L37" s="4"/>
      <c r="M37" s="4"/>
      <c r="N37" s="4"/>
      <c r="O37" s="4"/>
      <c r="P37" s="4"/>
      <c r="Q37" s="4"/>
    </row>
    <row r="38" spans="1:17" ht="37.5" hidden="1" customHeight="1" x14ac:dyDescent="0.2">
      <c r="A38" s="43" t="s">
        <v>3363</v>
      </c>
      <c r="B38" s="379" t="s">
        <v>3364</v>
      </c>
      <c r="C38" s="380"/>
      <c r="D38" s="4"/>
      <c r="E38" s="4"/>
      <c r="F38" s="4"/>
      <c r="G38" s="4"/>
      <c r="H38" s="4"/>
      <c r="I38" s="4"/>
      <c r="J38" s="4"/>
      <c r="K38" s="4"/>
      <c r="L38" s="4"/>
      <c r="M38" s="4"/>
      <c r="N38" s="4"/>
      <c r="O38" s="4"/>
      <c r="P38" s="4"/>
      <c r="Q38" s="4"/>
    </row>
    <row r="39" spans="1:17" ht="61.5" hidden="1" customHeight="1" x14ac:dyDescent="0.2">
      <c r="A39" s="43" t="s">
        <v>3365</v>
      </c>
      <c r="B39" s="379" t="s">
        <v>3366</v>
      </c>
      <c r="C39" s="380"/>
      <c r="D39" s="4"/>
      <c r="E39" s="4"/>
      <c r="F39" s="4"/>
      <c r="G39" s="4"/>
      <c r="H39" s="4"/>
      <c r="I39" s="4"/>
      <c r="J39" s="4"/>
      <c r="K39" s="4"/>
      <c r="L39" s="4"/>
      <c r="M39" s="4"/>
      <c r="N39" s="4"/>
      <c r="O39" s="4"/>
      <c r="P39" s="4"/>
      <c r="Q39" s="4"/>
    </row>
    <row r="40" spans="1:17" ht="53.25" hidden="1" customHeight="1" x14ac:dyDescent="0.2">
      <c r="A40" s="43" t="s">
        <v>3367</v>
      </c>
      <c r="B40" s="379" t="s">
        <v>3368</v>
      </c>
      <c r="C40" s="380"/>
      <c r="D40" s="4"/>
      <c r="E40" s="4"/>
      <c r="F40" s="4"/>
      <c r="G40" s="4"/>
      <c r="H40" s="4"/>
      <c r="I40" s="4"/>
      <c r="J40" s="4"/>
      <c r="K40" s="4"/>
      <c r="L40" s="4"/>
      <c r="M40" s="4"/>
      <c r="N40" s="4"/>
      <c r="O40" s="4"/>
      <c r="P40" s="4"/>
      <c r="Q40" s="4"/>
    </row>
    <row r="41" spans="1:17" ht="73.5" hidden="1" customHeight="1" x14ac:dyDescent="0.2">
      <c r="A41" s="43" t="s">
        <v>3369</v>
      </c>
      <c r="B41" s="379" t="s">
        <v>3370</v>
      </c>
      <c r="C41" s="380"/>
      <c r="D41" s="4"/>
      <c r="E41" s="4"/>
      <c r="F41" s="4"/>
      <c r="G41" s="4"/>
      <c r="H41" s="4"/>
      <c r="I41" s="4"/>
      <c r="J41" s="4"/>
      <c r="K41" s="4"/>
      <c r="L41" s="4"/>
      <c r="M41" s="4"/>
      <c r="N41" s="4"/>
      <c r="O41" s="4"/>
      <c r="P41" s="4"/>
      <c r="Q41" s="4"/>
    </row>
    <row r="42" spans="1:17" ht="57.75" hidden="1" customHeight="1" x14ac:dyDescent="0.2">
      <c r="A42" s="43" t="s">
        <v>3371</v>
      </c>
      <c r="B42" s="379" t="s">
        <v>3372</v>
      </c>
      <c r="C42" s="380"/>
      <c r="D42" s="4"/>
      <c r="E42" s="4"/>
      <c r="F42" s="4"/>
      <c r="G42" s="4"/>
      <c r="H42" s="4"/>
      <c r="I42" s="4"/>
      <c r="J42" s="4"/>
      <c r="K42" s="4"/>
      <c r="L42" s="4"/>
      <c r="M42" s="4"/>
      <c r="N42" s="4"/>
      <c r="O42" s="4"/>
      <c r="P42" s="4"/>
      <c r="Q42" s="4"/>
    </row>
    <row r="43" spans="1:17" ht="84" hidden="1" customHeight="1" x14ac:dyDescent="0.2">
      <c r="A43" s="43" t="s">
        <v>3373</v>
      </c>
      <c r="B43" s="379" t="s">
        <v>3374</v>
      </c>
      <c r="C43" s="380"/>
      <c r="D43" s="4"/>
      <c r="E43" s="4"/>
      <c r="F43" s="4"/>
      <c r="G43" s="4"/>
      <c r="H43" s="4"/>
      <c r="I43" s="4"/>
      <c r="J43" s="4"/>
      <c r="K43" s="4"/>
      <c r="L43" s="4"/>
      <c r="M43" s="4"/>
      <c r="N43" s="4"/>
      <c r="O43" s="4"/>
      <c r="P43" s="4"/>
      <c r="Q43" s="4"/>
    </row>
    <row r="44" spans="1:17" ht="48" hidden="1" customHeight="1" x14ac:dyDescent="0.2">
      <c r="A44" s="43" t="s">
        <v>3375</v>
      </c>
      <c r="B44" s="379" t="s">
        <v>3376</v>
      </c>
      <c r="C44" s="380"/>
      <c r="D44" s="4"/>
      <c r="E44" s="4"/>
      <c r="F44" s="4"/>
      <c r="G44" s="4"/>
      <c r="H44" s="4"/>
      <c r="I44" s="4"/>
      <c r="J44" s="4"/>
      <c r="K44" s="4"/>
      <c r="L44" s="4"/>
      <c r="M44" s="4"/>
      <c r="N44" s="4"/>
      <c r="O44" s="4"/>
      <c r="P44" s="4"/>
      <c r="Q44" s="4"/>
    </row>
    <row r="45" spans="1:17" ht="57" hidden="1" customHeight="1" x14ac:dyDescent="0.2">
      <c r="A45" s="43" t="s">
        <v>3377</v>
      </c>
      <c r="B45" s="379" t="s">
        <v>3378</v>
      </c>
      <c r="C45" s="380"/>
      <c r="D45" s="4"/>
      <c r="E45" s="4"/>
      <c r="F45" s="4"/>
      <c r="G45" s="4"/>
      <c r="H45" s="4"/>
      <c r="I45" s="4"/>
      <c r="J45" s="4"/>
      <c r="K45" s="4"/>
      <c r="L45" s="4"/>
      <c r="M45" s="4"/>
      <c r="N45" s="4"/>
      <c r="O45" s="4"/>
      <c r="P45" s="4"/>
      <c r="Q45" s="4"/>
    </row>
    <row r="46" spans="1:17" ht="73.5" hidden="1" customHeight="1" x14ac:dyDescent="0.2">
      <c r="A46" s="43" t="s">
        <v>3379</v>
      </c>
      <c r="B46" s="386" t="s">
        <v>3380</v>
      </c>
      <c r="C46" s="380"/>
      <c r="D46" s="41"/>
      <c r="E46" s="4"/>
      <c r="F46" s="4"/>
      <c r="G46" s="4"/>
      <c r="H46" s="4"/>
      <c r="I46" s="4"/>
      <c r="J46" s="4"/>
      <c r="K46" s="4"/>
      <c r="L46" s="4"/>
      <c r="M46" s="4"/>
      <c r="N46" s="4"/>
      <c r="O46" s="4"/>
      <c r="P46" s="4"/>
      <c r="Q46" s="4"/>
    </row>
    <row r="47" spans="1:17" ht="66" hidden="1" customHeight="1" x14ac:dyDescent="0.2">
      <c r="A47" s="48" t="s">
        <v>3381</v>
      </c>
      <c r="B47" s="387" t="s">
        <v>3382</v>
      </c>
      <c r="C47" s="387"/>
      <c r="D47" s="4"/>
      <c r="E47" s="4"/>
      <c r="F47" s="4"/>
      <c r="G47" s="4"/>
      <c r="H47" s="4"/>
      <c r="I47" s="4"/>
      <c r="J47" s="4"/>
      <c r="K47" s="4"/>
      <c r="L47" s="4"/>
      <c r="M47" s="4"/>
      <c r="N47" s="4"/>
      <c r="O47" s="4"/>
      <c r="P47" s="4"/>
      <c r="Q47" s="4"/>
    </row>
    <row r="48" spans="1:17" ht="123.75" customHeight="1" x14ac:dyDescent="0.2">
      <c r="A48" s="271" t="s">
        <v>3383</v>
      </c>
      <c r="B48" s="385" t="s">
        <v>3384</v>
      </c>
      <c r="C48" s="378"/>
      <c r="D48" s="4"/>
      <c r="E48" s="4"/>
      <c r="F48" s="4"/>
      <c r="G48" s="4"/>
      <c r="H48" s="4"/>
      <c r="I48" s="4"/>
      <c r="J48" s="4"/>
      <c r="K48" s="4"/>
      <c r="L48" s="4"/>
      <c r="M48" s="4"/>
      <c r="N48" s="4"/>
      <c r="O48" s="4"/>
      <c r="P48" s="4"/>
      <c r="Q48" s="4"/>
    </row>
    <row r="49" spans="1:17" ht="34.5" customHeight="1" x14ac:dyDescent="0.2">
      <c r="A49" s="271" t="s">
        <v>3385</v>
      </c>
      <c r="B49" s="377" t="s">
        <v>3386</v>
      </c>
      <c r="C49" s="378"/>
      <c r="D49" s="4"/>
      <c r="E49" s="4"/>
      <c r="F49" s="4"/>
      <c r="G49" s="4"/>
      <c r="H49" s="4"/>
      <c r="I49" s="4"/>
      <c r="J49" s="4"/>
      <c r="K49" s="4"/>
      <c r="L49" s="4"/>
      <c r="M49" s="4"/>
      <c r="N49" s="4"/>
      <c r="O49" s="4"/>
      <c r="P49" s="4"/>
      <c r="Q49" s="4"/>
    </row>
    <row r="50" spans="1:17" ht="34.5" customHeight="1" x14ac:dyDescent="0.2">
      <c r="A50" s="271" t="s">
        <v>3387</v>
      </c>
      <c r="B50" s="377" t="s">
        <v>3388</v>
      </c>
      <c r="C50" s="378"/>
      <c r="D50" s="4"/>
      <c r="E50" s="4"/>
      <c r="F50" s="4"/>
      <c r="G50" s="4"/>
      <c r="H50" s="4"/>
      <c r="I50" s="4"/>
      <c r="J50" s="4"/>
      <c r="K50" s="4"/>
      <c r="L50" s="4"/>
      <c r="M50" s="4"/>
      <c r="N50" s="4"/>
      <c r="O50" s="4"/>
      <c r="P50" s="4"/>
      <c r="Q50" s="4"/>
    </row>
    <row r="51" spans="1:17" ht="31.5" customHeight="1" x14ac:dyDescent="0.2">
      <c r="A51" s="271" t="s">
        <v>3389</v>
      </c>
      <c r="B51" s="377" t="s">
        <v>3390</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formatCells="0" formatColumns="0" formatRows="0" insertColumns="0" insertRows="0" insertHyperlinks="0" deleteColumns="0" deleteRows="0" selectLockedCells="1" sort="0" autoFilter="0" pivotTables="0"/>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H39" sqref="H39:I39"/>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46735</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3391</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2" t="s">
        <v>39</v>
      </c>
      <c r="C15" s="333"/>
      <c r="D15" s="333"/>
      <c r="E15" s="333"/>
      <c r="F15" s="334"/>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57444796</v>
      </c>
      <c r="I16" s="172">
        <f>'PR-RAS'!E6</f>
        <v>60334579.770000003</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55805767</v>
      </c>
      <c r="I17" s="172">
        <f>'PR-RAS'!E151</f>
        <v>60465318.159999996</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452085</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393317.75</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15667526</v>
      </c>
      <c r="I20" s="175">
        <f>BILANCA!E7</f>
        <v>12970584.32</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9925240</v>
      </c>
      <c r="I21" s="177">
        <f>BILANCA!E68</f>
        <v>10234090.050000001</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4861459</v>
      </c>
      <c r="I22" s="177">
        <f>BILANCA!E176</f>
        <v>5959125.9699999997</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20731307</v>
      </c>
      <c r="I23" s="179">
        <f>BILANCA!E237</f>
        <v>17245548.399999999</v>
      </c>
      <c r="J23" s="4"/>
      <c r="K23" s="4"/>
      <c r="L23" s="4"/>
      <c r="M23" s="4"/>
      <c r="N23" s="4"/>
      <c r="O23" s="4"/>
      <c r="P23" s="4"/>
      <c r="Q23" s="4"/>
      <c r="R23" s="4"/>
      <c r="S23" s="4"/>
      <c r="T23" s="4"/>
      <c r="U23" s="4"/>
      <c r="V23" s="4"/>
      <c r="W23" s="4"/>
      <c r="X23" s="4"/>
    </row>
    <row r="24" spans="1:24" ht="12.75" customHeight="1" x14ac:dyDescent="0.2">
      <c r="A24" s="329" t="s">
        <v>43</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59483147</v>
      </c>
      <c r="I28" s="181">
        <f>'RAS-funkcijski'!E141</f>
        <v>62016501.32</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0</v>
      </c>
      <c r="I29" s="175">
        <f>'P-VRIO'!E5</f>
        <v>29272.7</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10897.7</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44</v>
      </c>
      <c r="I33" s="183">
        <f>OBVEZE!D5</f>
        <v>4861459</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44</v>
      </c>
      <c r="I34" s="177">
        <f>OBVEZE!D42</f>
        <v>5959125.9699999997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44</v>
      </c>
      <c r="I35" s="177">
        <f>OBVEZE!D43</f>
        <v>315253</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44</v>
      </c>
      <c r="I36" s="181">
        <f>OBVEZE!D101</f>
        <v>5643872.9699999997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45</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formatCells="0" formatColumns="0" formatRows="0" insertColumns="0" insertRows="0" insertHyperlinks="0" deleteColumns="0" deleteRows="0" selectLockedCells="1" sort="0" autoFilter="0" pivotTables="0"/>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46</v>
      </c>
      <c r="B2" s="353"/>
      <c r="C2" s="353"/>
      <c r="D2" s="353"/>
      <c r="E2" s="353"/>
      <c r="F2" s="353"/>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52</v>
      </c>
      <c r="B5" s="355"/>
      <c r="C5" s="216"/>
      <c r="D5" s="74"/>
      <c r="E5" s="74"/>
      <c r="F5" s="61"/>
    </row>
    <row r="6" spans="1:25" ht="12.75" customHeight="1" x14ac:dyDescent="0.2">
      <c r="A6" s="55">
        <v>6</v>
      </c>
      <c r="B6" s="87" t="s">
        <v>53</v>
      </c>
      <c r="C6" s="52" t="s">
        <v>54</v>
      </c>
      <c r="D6" s="53">
        <f>D7+D44+D50+D82+D106+D124+D133+D139</f>
        <v>57444796</v>
      </c>
      <c r="E6" s="53">
        <f>E7+E44+E50+E82+E106+E124+E133+E139</f>
        <v>60334579.770000003</v>
      </c>
      <c r="F6" s="54">
        <f t="shared" ref="F6:F131" si="0">IF(D6&lt;&gt;0,IF(E6/D6&gt;=100,"&gt;&gt;100",E6/D6*100),"-")</f>
        <v>105</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344972</v>
      </c>
      <c r="E50" s="53">
        <f>E51+E54+E59+E62+E65+E68+E71+E74+E77</f>
        <v>691852.04</v>
      </c>
      <c r="F50" s="54">
        <f t="shared" si="0"/>
        <v>200.6</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55449</v>
      </c>
      <c r="E68" s="53">
        <f t="shared" si="15"/>
        <v>394339.67</v>
      </c>
      <c r="F68" s="54">
        <f t="shared" si="0"/>
        <v>711.2</v>
      </c>
    </row>
    <row r="69" spans="1:6" ht="12.75" customHeight="1" x14ac:dyDescent="0.2">
      <c r="A69" s="55" t="s">
        <v>179</v>
      </c>
      <c r="B69" s="87" t="s">
        <v>180</v>
      </c>
      <c r="C69" s="52" t="s">
        <v>179</v>
      </c>
      <c r="D69" s="244">
        <v>55449</v>
      </c>
      <c r="E69" s="244">
        <v>394339.67</v>
      </c>
      <c r="F69" s="54">
        <f t="shared" si="0"/>
        <v>711.2</v>
      </c>
    </row>
    <row r="70" spans="1:6" ht="24" x14ac:dyDescent="0.2">
      <c r="A70" s="55" t="s">
        <v>181</v>
      </c>
      <c r="B70" s="87" t="s">
        <v>182</v>
      </c>
      <c r="C70" s="52" t="s">
        <v>181</v>
      </c>
      <c r="D70" s="244"/>
      <c r="E70" s="244"/>
      <c r="F70" s="54" t="str">
        <f t="shared" si="0"/>
        <v>-</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289523</v>
      </c>
      <c r="E74" s="53">
        <f t="shared" si="17"/>
        <v>297512.37</v>
      </c>
      <c r="F74" s="54">
        <f t="shared" si="0"/>
        <v>102.8</v>
      </c>
    </row>
    <row r="75" spans="1:6" ht="12.75" customHeight="1" x14ac:dyDescent="0.2">
      <c r="A75" s="55" t="s">
        <v>191</v>
      </c>
      <c r="B75" s="87" t="s">
        <v>192</v>
      </c>
      <c r="C75" s="52" t="s">
        <v>191</v>
      </c>
      <c r="D75" s="244">
        <v>289523</v>
      </c>
      <c r="E75" s="244">
        <v>297512.37</v>
      </c>
      <c r="F75" s="54">
        <f t="shared" si="0"/>
        <v>102.8</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28</v>
      </c>
      <c r="E82" s="53">
        <f t="shared" si="19"/>
        <v>11.93</v>
      </c>
      <c r="F82" s="54">
        <f t="shared" si="0"/>
        <v>42.6</v>
      </c>
    </row>
    <row r="83" spans="1:6" ht="12.75" customHeight="1" x14ac:dyDescent="0.2">
      <c r="A83" s="55">
        <v>641</v>
      </c>
      <c r="B83" s="87" t="s">
        <v>207</v>
      </c>
      <c r="C83" s="52" t="s">
        <v>208</v>
      </c>
      <c r="D83" s="53">
        <f t="shared" ref="D83:E83" si="20">SUM(D84:D90)</f>
        <v>28</v>
      </c>
      <c r="E83" s="53">
        <f t="shared" si="20"/>
        <v>11.93</v>
      </c>
      <c r="F83" s="54">
        <f t="shared" si="0"/>
        <v>42.6</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28</v>
      </c>
      <c r="E85" s="244">
        <v>11.93</v>
      </c>
      <c r="F85" s="54">
        <f t="shared" si="0"/>
        <v>42.6</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1196781</v>
      </c>
      <c r="E106" s="53">
        <f t="shared" si="23"/>
        <v>1551583.48</v>
      </c>
      <c r="F106" s="54">
        <f t="shared" si="0"/>
        <v>129.6</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1196781</v>
      </c>
      <c r="E112" s="53">
        <f t="shared" si="25"/>
        <v>1551583.48</v>
      </c>
      <c r="F112" s="54">
        <f t="shared" si="0"/>
        <v>129.6</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1196781</v>
      </c>
      <c r="E117" s="244">
        <v>1551583.48</v>
      </c>
      <c r="F117" s="54">
        <f t="shared" si="0"/>
        <v>129.6</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2860598</v>
      </c>
      <c r="E124" s="53">
        <f t="shared" si="27"/>
        <v>810758.87</v>
      </c>
      <c r="F124" s="54">
        <f t="shared" si="0"/>
        <v>28.3</v>
      </c>
    </row>
    <row r="125" spans="1:6" ht="12.75" customHeight="1" x14ac:dyDescent="0.2">
      <c r="A125" s="55">
        <v>661</v>
      </c>
      <c r="B125" s="88" t="s">
        <v>291</v>
      </c>
      <c r="C125" s="52" t="s">
        <v>292</v>
      </c>
      <c r="D125" s="53">
        <f t="shared" ref="D125:E125" si="28">SUM(D126:D127)</f>
        <v>2860598</v>
      </c>
      <c r="E125" s="53">
        <f t="shared" si="28"/>
        <v>810758.87</v>
      </c>
      <c r="F125" s="54">
        <f t="shared" si="0"/>
        <v>28.3</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2860598</v>
      </c>
      <c r="E127" s="244">
        <v>810758.87</v>
      </c>
      <c r="F127" s="54">
        <f t="shared" si="0"/>
        <v>28.3</v>
      </c>
    </row>
    <row r="128" spans="1:6" ht="24" x14ac:dyDescent="0.2">
      <c r="A128" s="55">
        <v>663</v>
      </c>
      <c r="B128" s="233" t="s">
        <v>297</v>
      </c>
      <c r="C128" s="52" t="s">
        <v>298</v>
      </c>
      <c r="D128" s="53">
        <f t="shared" ref="D128:E128" si="29">SUM(D129:D132)</f>
        <v>0</v>
      </c>
      <c r="E128" s="53">
        <f t="shared" si="29"/>
        <v>0</v>
      </c>
      <c r="F128" s="54" t="str">
        <f t="shared" si="0"/>
        <v>-</v>
      </c>
    </row>
    <row r="129" spans="1:6" ht="12.75" customHeight="1" x14ac:dyDescent="0.2">
      <c r="A129" s="55">
        <v>6631</v>
      </c>
      <c r="B129" s="88" t="s">
        <v>299</v>
      </c>
      <c r="C129" s="52" t="s">
        <v>300</v>
      </c>
      <c r="D129" s="244"/>
      <c r="E129" s="244"/>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53042179</v>
      </c>
      <c r="E133" s="53">
        <f t="shared" si="30"/>
        <v>57280373.450000003</v>
      </c>
      <c r="F133" s="54">
        <f t="shared" ref="F133:F223" si="31">IF(D133&lt;&gt;0,IF(E133/D133&gt;=100,"&gt;&gt;100",E133/D133*100),"-")</f>
        <v>108</v>
      </c>
    </row>
    <row r="134" spans="1:6" ht="24" x14ac:dyDescent="0.2">
      <c r="A134" s="55">
        <v>671</v>
      </c>
      <c r="B134" s="234" t="s">
        <v>309</v>
      </c>
      <c r="C134" s="52" t="s">
        <v>310</v>
      </c>
      <c r="D134" s="53">
        <f t="shared" ref="D134:E134" si="32">SUM(D135:D137)</f>
        <v>887418</v>
      </c>
      <c r="E134" s="53">
        <f t="shared" si="32"/>
        <v>1933128</v>
      </c>
      <c r="F134" s="54">
        <f t="shared" si="31"/>
        <v>217.8</v>
      </c>
    </row>
    <row r="135" spans="1:6" ht="12.75" customHeight="1" x14ac:dyDescent="0.2">
      <c r="A135" s="55">
        <v>6711</v>
      </c>
      <c r="B135" s="87" t="s">
        <v>311</v>
      </c>
      <c r="C135" s="52" t="s">
        <v>312</v>
      </c>
      <c r="D135" s="244">
        <v>475000</v>
      </c>
      <c r="E135" s="244">
        <v>1433128</v>
      </c>
      <c r="F135" s="54">
        <f t="shared" si="31"/>
        <v>301.7</v>
      </c>
    </row>
    <row r="136" spans="1:6" ht="24" x14ac:dyDescent="0.2">
      <c r="A136" s="55">
        <v>6712</v>
      </c>
      <c r="B136" s="234" t="s">
        <v>313</v>
      </c>
      <c r="C136" s="52" t="s">
        <v>314</v>
      </c>
      <c r="D136" s="244">
        <v>412418</v>
      </c>
      <c r="E136" s="244">
        <v>500000</v>
      </c>
      <c r="F136" s="54">
        <f t="shared" si="31"/>
        <v>121.2</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v>52154761</v>
      </c>
      <c r="E138" s="244">
        <v>55347245.450000003</v>
      </c>
      <c r="F138" s="54">
        <f t="shared" si="31"/>
        <v>106.1</v>
      </c>
    </row>
    <row r="139" spans="1:6" ht="12.75" customHeight="1" x14ac:dyDescent="0.2">
      <c r="A139" s="55">
        <v>68</v>
      </c>
      <c r="B139" s="87" t="s">
        <v>319</v>
      </c>
      <c r="C139" s="52" t="s">
        <v>320</v>
      </c>
      <c r="D139" s="53">
        <f t="shared" ref="D139:E139" si="33">D140+D150</f>
        <v>238</v>
      </c>
      <c r="E139" s="53">
        <f t="shared" si="33"/>
        <v>0</v>
      </c>
      <c r="F139" s="54">
        <f t="shared" si="31"/>
        <v>0</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v>238</v>
      </c>
      <c r="E150" s="244">
        <v>0</v>
      </c>
      <c r="F150" s="54">
        <f t="shared" si="31"/>
        <v>0</v>
      </c>
    </row>
    <row r="151" spans="1:6" ht="12.75" customHeight="1" x14ac:dyDescent="0.2">
      <c r="A151" s="55">
        <v>3</v>
      </c>
      <c r="B151" s="87" t="s">
        <v>343</v>
      </c>
      <c r="C151" s="52" t="s">
        <v>51</v>
      </c>
      <c r="D151" s="53">
        <f t="shared" ref="D151:E151" si="35">D152+D163+D196+D215+D224+D252+D263</f>
        <v>55805767</v>
      </c>
      <c r="E151" s="53">
        <f t="shared" si="35"/>
        <v>60465318.159999996</v>
      </c>
      <c r="F151" s="54">
        <f t="shared" si="31"/>
        <v>108.3</v>
      </c>
    </row>
    <row r="152" spans="1:6" ht="12.75" customHeight="1" x14ac:dyDescent="0.2">
      <c r="A152" s="55">
        <v>31</v>
      </c>
      <c r="B152" s="87" t="s">
        <v>344</v>
      </c>
      <c r="C152" s="52" t="s">
        <v>34</v>
      </c>
      <c r="D152" s="53">
        <f t="shared" ref="D152:E152" si="36">D153+D158+D159</f>
        <v>41687671</v>
      </c>
      <c r="E152" s="53">
        <f t="shared" si="36"/>
        <v>44940521.740000002</v>
      </c>
      <c r="F152" s="54">
        <f t="shared" si="31"/>
        <v>107.8</v>
      </c>
    </row>
    <row r="153" spans="1:6" ht="12.75" customHeight="1" x14ac:dyDescent="0.2">
      <c r="A153" s="55">
        <v>311</v>
      </c>
      <c r="B153" s="87" t="s">
        <v>345</v>
      </c>
      <c r="C153" s="52" t="s">
        <v>346</v>
      </c>
      <c r="D153" s="53">
        <f t="shared" ref="D153:E153" si="37">SUM(D154:D157)</f>
        <v>35709766</v>
      </c>
      <c r="E153" s="53">
        <f t="shared" si="37"/>
        <v>38133464.759999998</v>
      </c>
      <c r="F153" s="54">
        <f t="shared" si="31"/>
        <v>106.8</v>
      </c>
    </row>
    <row r="154" spans="1:6" ht="12.75" customHeight="1" x14ac:dyDescent="0.2">
      <c r="A154" s="55">
        <v>3111</v>
      </c>
      <c r="B154" s="87" t="s">
        <v>347</v>
      </c>
      <c r="C154" s="52" t="s">
        <v>348</v>
      </c>
      <c r="D154" s="244">
        <v>34728600</v>
      </c>
      <c r="E154" s="244">
        <v>36667034.5</v>
      </c>
      <c r="F154" s="54">
        <f t="shared" si="31"/>
        <v>105.6</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v>981166</v>
      </c>
      <c r="E156" s="244">
        <v>1466430.26</v>
      </c>
      <c r="F156" s="54">
        <f t="shared" si="31"/>
        <v>149.5</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1267113</v>
      </c>
      <c r="E158" s="244">
        <v>1459010.38</v>
      </c>
      <c r="F158" s="54">
        <f t="shared" si="31"/>
        <v>115.1</v>
      </c>
    </row>
    <row r="159" spans="1:6" ht="12.75" customHeight="1" x14ac:dyDescent="0.2">
      <c r="A159" s="55">
        <v>313</v>
      </c>
      <c r="B159" s="87" t="s">
        <v>357</v>
      </c>
      <c r="C159" s="52" t="s">
        <v>358</v>
      </c>
      <c r="D159" s="53">
        <f t="shared" ref="D159:E159" si="38">SUM(D160:D162)</f>
        <v>4710792</v>
      </c>
      <c r="E159" s="53">
        <f t="shared" si="38"/>
        <v>5348046.5999999996</v>
      </c>
      <c r="F159" s="54">
        <f t="shared" si="31"/>
        <v>113.5</v>
      </c>
    </row>
    <row r="160" spans="1:6" ht="12.75" customHeight="1" x14ac:dyDescent="0.2">
      <c r="A160" s="55">
        <v>3131</v>
      </c>
      <c r="B160" s="87" t="s">
        <v>137</v>
      </c>
      <c r="C160" s="52" t="s">
        <v>359</v>
      </c>
      <c r="D160" s="244"/>
      <c r="E160" s="244">
        <v>190787.69</v>
      </c>
      <c r="F160" s="54" t="str">
        <f t="shared" si="31"/>
        <v>-</v>
      </c>
    </row>
    <row r="161" spans="1:6" ht="12.75" customHeight="1" x14ac:dyDescent="0.2">
      <c r="A161" s="55">
        <v>3132</v>
      </c>
      <c r="B161" s="87" t="s">
        <v>360</v>
      </c>
      <c r="C161" s="52" t="s">
        <v>361</v>
      </c>
      <c r="D161" s="244">
        <v>4710792</v>
      </c>
      <c r="E161" s="244">
        <v>5152948.63</v>
      </c>
      <c r="F161" s="54">
        <f t="shared" si="31"/>
        <v>109.4</v>
      </c>
    </row>
    <row r="162" spans="1:6" ht="12.75" customHeight="1" x14ac:dyDescent="0.2">
      <c r="A162" s="55">
        <v>3133</v>
      </c>
      <c r="B162" s="87" t="s">
        <v>362</v>
      </c>
      <c r="C162" s="52" t="s">
        <v>363</v>
      </c>
      <c r="D162" s="244">
        <v>0</v>
      </c>
      <c r="E162" s="313">
        <v>4310.28</v>
      </c>
      <c r="F162" s="54" t="str">
        <f t="shared" si="31"/>
        <v>-</v>
      </c>
    </row>
    <row r="163" spans="1:6" ht="12.75" customHeight="1" x14ac:dyDescent="0.2">
      <c r="A163" s="55">
        <v>32</v>
      </c>
      <c r="B163" s="87" t="s">
        <v>364</v>
      </c>
      <c r="C163" s="52" t="s">
        <v>365</v>
      </c>
      <c r="D163" s="53">
        <f t="shared" ref="D163:E163" si="39">D164+D169+D177+D187+D188</f>
        <v>14026540</v>
      </c>
      <c r="E163" s="53">
        <f t="shared" si="39"/>
        <v>15310127.66</v>
      </c>
      <c r="F163" s="54">
        <f t="shared" si="31"/>
        <v>109.2</v>
      </c>
    </row>
    <row r="164" spans="1:6" ht="12.75" customHeight="1" x14ac:dyDescent="0.2">
      <c r="A164" s="55">
        <v>321</v>
      </c>
      <c r="B164" s="87" t="s">
        <v>366</v>
      </c>
      <c r="C164" s="52" t="s">
        <v>367</v>
      </c>
      <c r="D164" s="53">
        <f t="shared" ref="D164:E164" si="40">SUM(D165:D168)</f>
        <v>1562405</v>
      </c>
      <c r="E164" s="53">
        <f t="shared" si="40"/>
        <v>1789401.4</v>
      </c>
      <c r="F164" s="54">
        <f t="shared" si="31"/>
        <v>114.5</v>
      </c>
    </row>
    <row r="165" spans="1:6" ht="12.75" customHeight="1" x14ac:dyDescent="0.2">
      <c r="A165" s="55">
        <v>3211</v>
      </c>
      <c r="B165" s="87" t="s">
        <v>368</v>
      </c>
      <c r="C165" s="52" t="s">
        <v>369</v>
      </c>
      <c r="D165" s="244">
        <v>203932</v>
      </c>
      <c r="E165" s="244">
        <v>248738.82</v>
      </c>
      <c r="F165" s="54">
        <f t="shared" si="31"/>
        <v>122</v>
      </c>
    </row>
    <row r="166" spans="1:6" ht="12.75" customHeight="1" x14ac:dyDescent="0.2">
      <c r="A166" s="55">
        <v>3212</v>
      </c>
      <c r="B166" s="87" t="s">
        <v>370</v>
      </c>
      <c r="C166" s="52" t="s">
        <v>371</v>
      </c>
      <c r="D166" s="244">
        <v>1338343</v>
      </c>
      <c r="E166" s="244">
        <v>1522461.98</v>
      </c>
      <c r="F166" s="54">
        <f t="shared" si="31"/>
        <v>113.8</v>
      </c>
    </row>
    <row r="167" spans="1:6" ht="12.75" customHeight="1" x14ac:dyDescent="0.2">
      <c r="A167" s="55">
        <v>3213</v>
      </c>
      <c r="B167" s="87" t="s">
        <v>372</v>
      </c>
      <c r="C167" s="52" t="s">
        <v>373</v>
      </c>
      <c r="D167" s="244">
        <v>20130</v>
      </c>
      <c r="E167" s="244">
        <v>18200.599999999999</v>
      </c>
      <c r="F167" s="54">
        <f t="shared" si="31"/>
        <v>90.4</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5431781</v>
      </c>
      <c r="E169" s="53">
        <f t="shared" si="41"/>
        <v>6130108.6699999999</v>
      </c>
      <c r="F169" s="54">
        <f t="shared" si="31"/>
        <v>112.9</v>
      </c>
    </row>
    <row r="170" spans="1:6" ht="12.75" customHeight="1" x14ac:dyDescent="0.2">
      <c r="A170" s="55">
        <v>3221</v>
      </c>
      <c r="B170" s="87" t="s">
        <v>378</v>
      </c>
      <c r="C170" s="52" t="s">
        <v>379</v>
      </c>
      <c r="D170" s="244">
        <v>183119</v>
      </c>
      <c r="E170" s="244">
        <v>208979.62</v>
      </c>
      <c r="F170" s="54">
        <f t="shared" si="31"/>
        <v>114.1</v>
      </c>
    </row>
    <row r="171" spans="1:6" ht="12.75" customHeight="1" x14ac:dyDescent="0.2">
      <c r="A171" s="55">
        <v>3222</v>
      </c>
      <c r="B171" s="87" t="s">
        <v>380</v>
      </c>
      <c r="C171" s="52" t="s">
        <v>381</v>
      </c>
      <c r="D171" s="244">
        <v>1282818</v>
      </c>
      <c r="E171" s="244">
        <v>818856.53</v>
      </c>
      <c r="F171" s="54">
        <f t="shared" si="31"/>
        <v>63.8</v>
      </c>
    </row>
    <row r="172" spans="1:6" ht="12.75" customHeight="1" x14ac:dyDescent="0.2">
      <c r="A172" s="55">
        <v>3223</v>
      </c>
      <c r="B172" s="87" t="s">
        <v>382</v>
      </c>
      <c r="C172" s="52" t="s">
        <v>383</v>
      </c>
      <c r="D172" s="244">
        <v>3422221</v>
      </c>
      <c r="E172" s="244">
        <v>4330070.2300000004</v>
      </c>
      <c r="F172" s="54">
        <f t="shared" si="31"/>
        <v>126.5</v>
      </c>
    </row>
    <row r="173" spans="1:6" ht="12.75" customHeight="1" x14ac:dyDescent="0.2">
      <c r="A173" s="55">
        <v>3224</v>
      </c>
      <c r="B173" s="87" t="s">
        <v>384</v>
      </c>
      <c r="C173" s="52" t="s">
        <v>385</v>
      </c>
      <c r="D173" s="244">
        <v>40956</v>
      </c>
      <c r="E173" s="244">
        <v>9181.19</v>
      </c>
      <c r="F173" s="54">
        <f t="shared" si="31"/>
        <v>22.4</v>
      </c>
    </row>
    <row r="174" spans="1:6" ht="12.75" customHeight="1" x14ac:dyDescent="0.2">
      <c r="A174" s="55">
        <v>3225</v>
      </c>
      <c r="B174" s="87" t="s">
        <v>386</v>
      </c>
      <c r="C174" s="52" t="s">
        <v>387</v>
      </c>
      <c r="D174" s="244">
        <v>270154</v>
      </c>
      <c r="E174" s="244">
        <v>252166.06</v>
      </c>
      <c r="F174" s="54">
        <f t="shared" si="31"/>
        <v>93.3</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232513</v>
      </c>
      <c r="E176" s="244">
        <v>510855.04</v>
      </c>
      <c r="F176" s="54">
        <f t="shared" si="31"/>
        <v>219.7</v>
      </c>
    </row>
    <row r="177" spans="1:6" ht="12.75" customHeight="1" x14ac:dyDescent="0.2">
      <c r="A177" s="55">
        <v>323</v>
      </c>
      <c r="B177" s="87" t="s">
        <v>392</v>
      </c>
      <c r="C177" s="52" t="s">
        <v>393</v>
      </c>
      <c r="D177" s="53">
        <f t="shared" ref="D177:E177" si="42">SUM(D178:D186)</f>
        <v>6424584</v>
      </c>
      <c r="E177" s="53">
        <f t="shared" si="42"/>
        <v>6857404.9699999997</v>
      </c>
      <c r="F177" s="54">
        <f t="shared" si="31"/>
        <v>106.7</v>
      </c>
    </row>
    <row r="178" spans="1:6" ht="12.75" customHeight="1" x14ac:dyDescent="0.2">
      <c r="A178" s="55">
        <v>3231</v>
      </c>
      <c r="B178" s="87" t="s">
        <v>394</v>
      </c>
      <c r="C178" s="52" t="s">
        <v>395</v>
      </c>
      <c r="D178" s="244">
        <v>906344</v>
      </c>
      <c r="E178" s="244">
        <v>1057342.8400000001</v>
      </c>
      <c r="F178" s="54">
        <f t="shared" si="31"/>
        <v>116.7</v>
      </c>
    </row>
    <row r="179" spans="1:6" ht="12.75" customHeight="1" x14ac:dyDescent="0.2">
      <c r="A179" s="55">
        <v>3232</v>
      </c>
      <c r="B179" s="87" t="s">
        <v>396</v>
      </c>
      <c r="C179" s="52" t="s">
        <v>397</v>
      </c>
      <c r="D179" s="244">
        <v>1355151</v>
      </c>
      <c r="E179" s="244">
        <v>1879805.41</v>
      </c>
      <c r="F179" s="54">
        <f t="shared" si="31"/>
        <v>138.69999999999999</v>
      </c>
    </row>
    <row r="180" spans="1:6" ht="12.75" customHeight="1" x14ac:dyDescent="0.2">
      <c r="A180" s="55">
        <v>3233</v>
      </c>
      <c r="B180" s="87" t="s">
        <v>398</v>
      </c>
      <c r="C180" s="52" t="s">
        <v>399</v>
      </c>
      <c r="D180" s="244">
        <v>80750</v>
      </c>
      <c r="E180" s="244">
        <v>109729.71</v>
      </c>
      <c r="F180" s="54">
        <f t="shared" si="31"/>
        <v>135.9</v>
      </c>
    </row>
    <row r="181" spans="1:6" ht="12.75" customHeight="1" x14ac:dyDescent="0.2">
      <c r="A181" s="55">
        <v>3234</v>
      </c>
      <c r="B181" s="87" t="s">
        <v>400</v>
      </c>
      <c r="C181" s="52" t="s">
        <v>401</v>
      </c>
      <c r="D181" s="244">
        <v>392460</v>
      </c>
      <c r="E181" s="244">
        <v>232568.61</v>
      </c>
      <c r="F181" s="54">
        <f t="shared" si="31"/>
        <v>59.3</v>
      </c>
    </row>
    <row r="182" spans="1:6" ht="12.75" customHeight="1" x14ac:dyDescent="0.2">
      <c r="A182" s="55">
        <v>3235</v>
      </c>
      <c r="B182" s="87" t="s">
        <v>402</v>
      </c>
      <c r="C182" s="52" t="s">
        <v>403</v>
      </c>
      <c r="D182" s="244">
        <v>212109</v>
      </c>
      <c r="E182" s="244">
        <v>175031.12</v>
      </c>
      <c r="F182" s="54">
        <f t="shared" si="31"/>
        <v>82.5</v>
      </c>
    </row>
    <row r="183" spans="1:6" ht="12.75" customHeight="1" x14ac:dyDescent="0.2">
      <c r="A183" s="55">
        <v>3236</v>
      </c>
      <c r="B183" s="87" t="s">
        <v>404</v>
      </c>
      <c r="C183" s="52" t="s">
        <v>405</v>
      </c>
      <c r="D183" s="244">
        <v>489724</v>
      </c>
      <c r="E183" s="244">
        <v>371405</v>
      </c>
      <c r="F183" s="54">
        <f t="shared" si="31"/>
        <v>75.8</v>
      </c>
    </row>
    <row r="184" spans="1:6" ht="12.75" customHeight="1" x14ac:dyDescent="0.2">
      <c r="A184" s="55">
        <v>3237</v>
      </c>
      <c r="B184" s="87" t="s">
        <v>406</v>
      </c>
      <c r="C184" s="52" t="s">
        <v>407</v>
      </c>
      <c r="D184" s="244">
        <v>1758353</v>
      </c>
      <c r="E184" s="244">
        <v>2010792.77</v>
      </c>
      <c r="F184" s="54">
        <f t="shared" si="31"/>
        <v>114.4</v>
      </c>
    </row>
    <row r="185" spans="1:6" ht="12.75" customHeight="1" x14ac:dyDescent="0.2">
      <c r="A185" s="55">
        <v>3238</v>
      </c>
      <c r="B185" s="87" t="s">
        <v>408</v>
      </c>
      <c r="C185" s="52" t="s">
        <v>409</v>
      </c>
      <c r="D185" s="244">
        <v>487029</v>
      </c>
      <c r="E185" s="244">
        <v>370305.86</v>
      </c>
      <c r="F185" s="54">
        <f t="shared" si="31"/>
        <v>76</v>
      </c>
    </row>
    <row r="186" spans="1:6" ht="12.75" customHeight="1" x14ac:dyDescent="0.2">
      <c r="A186" s="55">
        <v>3239</v>
      </c>
      <c r="B186" s="87" t="s">
        <v>410</v>
      </c>
      <c r="C186" s="52" t="s">
        <v>411</v>
      </c>
      <c r="D186" s="244">
        <v>742664</v>
      </c>
      <c r="E186" s="244">
        <v>650423.65</v>
      </c>
      <c r="F186" s="54">
        <f t="shared" si="31"/>
        <v>87.6</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607770</v>
      </c>
      <c r="E188" s="53">
        <f t="shared" si="43"/>
        <v>533212.62</v>
      </c>
      <c r="F188" s="54">
        <f t="shared" si="31"/>
        <v>87.7</v>
      </c>
    </row>
    <row r="189" spans="1:6" ht="12.75" customHeight="1" x14ac:dyDescent="0.2">
      <c r="A189" s="55">
        <v>3291</v>
      </c>
      <c r="B189" s="234" t="s">
        <v>416</v>
      </c>
      <c r="C189" s="52" t="s">
        <v>417</v>
      </c>
      <c r="D189" s="244">
        <v>66106</v>
      </c>
      <c r="E189" s="244">
        <v>67631.100000000006</v>
      </c>
      <c r="F189" s="54">
        <f t="shared" si="31"/>
        <v>102.3</v>
      </c>
    </row>
    <row r="190" spans="1:6" ht="12.75" customHeight="1" x14ac:dyDescent="0.2">
      <c r="A190" s="55">
        <v>3292</v>
      </c>
      <c r="B190" s="87" t="s">
        <v>418</v>
      </c>
      <c r="C190" s="52" t="s">
        <v>419</v>
      </c>
      <c r="D190" s="244">
        <v>447084</v>
      </c>
      <c r="E190" s="244">
        <v>375208.04</v>
      </c>
      <c r="F190" s="54">
        <f t="shared" si="31"/>
        <v>83.9</v>
      </c>
    </row>
    <row r="191" spans="1:6" ht="12.75" customHeight="1" x14ac:dyDescent="0.2">
      <c r="A191" s="55">
        <v>3293</v>
      </c>
      <c r="B191" s="87" t="s">
        <v>420</v>
      </c>
      <c r="C191" s="52" t="s">
        <v>421</v>
      </c>
      <c r="D191" s="244">
        <v>24436</v>
      </c>
      <c r="E191" s="244">
        <v>12765.43</v>
      </c>
      <c r="F191" s="54">
        <f t="shared" si="31"/>
        <v>52.2</v>
      </c>
    </row>
    <row r="192" spans="1:6" ht="12.75" customHeight="1" x14ac:dyDescent="0.2">
      <c r="A192" s="55">
        <v>3294</v>
      </c>
      <c r="B192" s="87" t="s">
        <v>422</v>
      </c>
      <c r="C192" s="52" t="s">
        <v>423</v>
      </c>
      <c r="D192" s="244"/>
      <c r="E192" s="244"/>
      <c r="F192" s="54" t="str">
        <f t="shared" si="31"/>
        <v>-</v>
      </c>
    </row>
    <row r="193" spans="1:6" ht="12.75" customHeight="1" x14ac:dyDescent="0.2">
      <c r="A193" s="55">
        <v>3295</v>
      </c>
      <c r="B193" s="87" t="s">
        <v>424</v>
      </c>
      <c r="C193" s="52" t="s">
        <v>425</v>
      </c>
      <c r="D193" s="244">
        <v>36375</v>
      </c>
      <c r="E193" s="244">
        <v>39616.5</v>
      </c>
      <c r="F193" s="54">
        <f t="shared" si="31"/>
        <v>108.9</v>
      </c>
    </row>
    <row r="194" spans="1:6" ht="12.75" customHeight="1" x14ac:dyDescent="0.2">
      <c r="A194" s="55" t="s">
        <v>426</v>
      </c>
      <c r="B194" s="87" t="s">
        <v>427</v>
      </c>
      <c r="C194" s="52" t="s">
        <v>426</v>
      </c>
      <c r="D194" s="244">
        <v>32369</v>
      </c>
      <c r="E194" s="244">
        <v>36291.550000000003</v>
      </c>
      <c r="F194" s="54">
        <f t="shared" si="31"/>
        <v>112.1</v>
      </c>
    </row>
    <row r="195" spans="1:6" ht="12.75" customHeight="1" x14ac:dyDescent="0.2">
      <c r="A195" s="55">
        <v>3299</v>
      </c>
      <c r="B195" s="87" t="s">
        <v>428</v>
      </c>
      <c r="C195" s="52" t="s">
        <v>429</v>
      </c>
      <c r="D195" s="244">
        <v>1400</v>
      </c>
      <c r="E195" s="244">
        <v>1700</v>
      </c>
      <c r="F195" s="54">
        <f t="shared" si="31"/>
        <v>121.4</v>
      </c>
    </row>
    <row r="196" spans="1:6" ht="12.75" customHeight="1" x14ac:dyDescent="0.2">
      <c r="A196" s="55">
        <v>34</v>
      </c>
      <c r="B196" s="234" t="s">
        <v>430</v>
      </c>
      <c r="C196" s="52" t="s">
        <v>431</v>
      </c>
      <c r="D196" s="53">
        <f t="shared" ref="D196:E196" si="44">D197+D202+D210</f>
        <v>86470</v>
      </c>
      <c r="E196" s="53">
        <f t="shared" si="44"/>
        <v>133668.76</v>
      </c>
      <c r="F196" s="54">
        <f t="shared" si="31"/>
        <v>154.6</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4117</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v>0</v>
      </c>
      <c r="E205" s="244">
        <v>4117</v>
      </c>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86470</v>
      </c>
      <c r="E210" s="53">
        <f t="shared" si="47"/>
        <v>129551.76</v>
      </c>
      <c r="F210" s="54">
        <f t="shared" si="31"/>
        <v>149.80000000000001</v>
      </c>
    </row>
    <row r="211" spans="1:6" ht="12.75" customHeight="1" x14ac:dyDescent="0.2">
      <c r="A211" s="55">
        <v>3431</v>
      </c>
      <c r="B211" s="234" t="s">
        <v>460</v>
      </c>
      <c r="C211" s="52" t="s">
        <v>461</v>
      </c>
      <c r="D211" s="244">
        <v>63295</v>
      </c>
      <c r="E211" s="244">
        <v>61682.559999999998</v>
      </c>
      <c r="F211" s="54">
        <f t="shared" si="31"/>
        <v>97.5</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v>22895</v>
      </c>
      <c r="E213" s="244">
        <v>67869.2</v>
      </c>
      <c r="F213" s="54">
        <f t="shared" si="31"/>
        <v>296.39999999999998</v>
      </c>
    </row>
    <row r="214" spans="1:6" ht="12.75" customHeight="1" x14ac:dyDescent="0.2">
      <c r="A214" s="55">
        <v>3434</v>
      </c>
      <c r="B214" s="87" t="s">
        <v>466</v>
      </c>
      <c r="C214" s="52" t="s">
        <v>467</v>
      </c>
      <c r="D214" s="244">
        <v>280</v>
      </c>
      <c r="E214" s="244">
        <v>0</v>
      </c>
      <c r="F214" s="54">
        <f t="shared" si="31"/>
        <v>0</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80000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80000</v>
      </c>
      <c r="F247" s="54" t="str">
        <f t="shared" si="61"/>
        <v>-</v>
      </c>
    </row>
    <row r="248" spans="1:6" ht="12.75" customHeight="1" x14ac:dyDescent="0.2">
      <c r="A248" s="55" t="s">
        <v>534</v>
      </c>
      <c r="B248" s="87" t="s">
        <v>197</v>
      </c>
      <c r="C248" s="52" t="s">
        <v>534</v>
      </c>
      <c r="D248" s="244">
        <v>0</v>
      </c>
      <c r="E248" s="244">
        <v>80000</v>
      </c>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5086</v>
      </c>
      <c r="E263" s="53">
        <f t="shared" si="68"/>
        <v>1000</v>
      </c>
      <c r="F263" s="54">
        <f t="shared" ref="F263:F267" si="69">IF(D263&lt;&gt;0,IF(E263/D263&gt;=100,"&gt;&gt;100",E263/D263*100),"-")</f>
        <v>19.7</v>
      </c>
    </row>
    <row r="264" spans="1:6" ht="12.75" customHeight="1" x14ac:dyDescent="0.2">
      <c r="A264" s="55">
        <v>381</v>
      </c>
      <c r="B264" s="87" t="s">
        <v>562</v>
      </c>
      <c r="C264" s="52" t="s">
        <v>563</v>
      </c>
      <c r="D264" s="53">
        <f t="shared" ref="D264:E264" si="70">SUM(D265:D267)</f>
        <v>0</v>
      </c>
      <c r="E264" s="53">
        <f t="shared" si="70"/>
        <v>1000</v>
      </c>
      <c r="F264" s="54" t="str">
        <f t="shared" si="69"/>
        <v>-</v>
      </c>
    </row>
    <row r="265" spans="1:6" ht="12.75" customHeight="1" x14ac:dyDescent="0.2">
      <c r="A265" s="55">
        <v>3811</v>
      </c>
      <c r="B265" s="87" t="s">
        <v>564</v>
      </c>
      <c r="C265" s="52" t="s">
        <v>565</v>
      </c>
      <c r="D265" s="244">
        <v>0</v>
      </c>
      <c r="E265" s="244">
        <v>1000</v>
      </c>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5086</v>
      </c>
      <c r="E273" s="53">
        <f t="shared" si="73"/>
        <v>0</v>
      </c>
      <c r="F273" s="54">
        <f t="shared" ref="F273:F284" si="74">IF(D273&lt;&gt;0,IF(E273/D273&gt;=100,"&gt;&gt;100",E273/D273*100),"-")</f>
        <v>0</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v>5086</v>
      </c>
      <c r="E277" s="244"/>
      <c r="F277" s="54">
        <f t="shared" si="74"/>
        <v>0</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55805767</v>
      </c>
      <c r="E289" s="53">
        <f t="shared" si="79"/>
        <v>60465318.159999996</v>
      </c>
      <c r="F289" s="54">
        <f t="shared" si="76"/>
        <v>108.3</v>
      </c>
    </row>
    <row r="290" spans="1:6" ht="12.75" customHeight="1" x14ac:dyDescent="0.2">
      <c r="A290" s="55" t="s">
        <v>603</v>
      </c>
      <c r="B290" s="87" t="s">
        <v>614</v>
      </c>
      <c r="C290" s="52" t="s">
        <v>615</v>
      </c>
      <c r="D290" s="53">
        <f>IF(D6&gt;=D289,D6-D289,0)</f>
        <v>1639029</v>
      </c>
      <c r="E290" s="53">
        <f>IF(E6&gt;=E289,E6-E289,0)</f>
        <v>0</v>
      </c>
      <c r="F290" s="54">
        <f t="shared" si="76"/>
        <v>0</v>
      </c>
    </row>
    <row r="291" spans="1:6" ht="12.75" customHeight="1" x14ac:dyDescent="0.2">
      <c r="A291" s="55" t="s">
        <v>603</v>
      </c>
      <c r="B291" s="87" t="s">
        <v>616</v>
      </c>
      <c r="C291" s="52" t="s">
        <v>617</v>
      </c>
      <c r="D291" s="53">
        <f>IF(D289&gt;=D6,D289-D6,0)</f>
        <v>0</v>
      </c>
      <c r="E291" s="53">
        <f>IF(E289&gt;=E6,E289-E6,0)</f>
        <v>130738.39</v>
      </c>
      <c r="F291" s="54" t="str">
        <f t="shared" si="76"/>
        <v>-</v>
      </c>
    </row>
    <row r="292" spans="1:6" ht="12.75" customHeight="1" x14ac:dyDescent="0.2">
      <c r="A292" s="55">
        <v>92211</v>
      </c>
      <c r="B292" s="87" t="s">
        <v>618</v>
      </c>
      <c r="C292" s="52" t="s">
        <v>619</v>
      </c>
      <c r="D292" s="244">
        <v>2490436</v>
      </c>
      <c r="E292" s="244">
        <v>2483479.09</v>
      </c>
      <c r="F292" s="54">
        <f t="shared" si="76"/>
        <v>99.7</v>
      </c>
    </row>
    <row r="293" spans="1:6" ht="12.75" customHeight="1" x14ac:dyDescent="0.2">
      <c r="A293" s="55">
        <v>92221</v>
      </c>
      <c r="B293" s="87" t="s">
        <v>620</v>
      </c>
      <c r="C293" s="52" t="s">
        <v>621</v>
      </c>
      <c r="D293" s="244">
        <v>0</v>
      </c>
      <c r="E293" s="244"/>
      <c r="F293" s="54" t="str">
        <f t="shared" si="76"/>
        <v>-</v>
      </c>
    </row>
    <row r="294" spans="1:6" ht="12.75" customHeight="1" x14ac:dyDescent="0.2">
      <c r="A294" s="55">
        <v>96</v>
      </c>
      <c r="B294" s="87" t="s">
        <v>622</v>
      </c>
      <c r="C294" s="52" t="s">
        <v>623</v>
      </c>
      <c r="D294" s="244">
        <v>4649767</v>
      </c>
      <c r="E294" s="244">
        <v>5662829</v>
      </c>
      <c r="F294" s="54">
        <f t="shared" si="76"/>
        <v>121.8</v>
      </c>
    </row>
    <row r="295" spans="1:6" ht="24" x14ac:dyDescent="0.2">
      <c r="A295" s="55">
        <v>9661</v>
      </c>
      <c r="B295" s="87" t="s">
        <v>624</v>
      </c>
      <c r="C295" s="52" t="s">
        <v>625</v>
      </c>
      <c r="D295" s="244">
        <v>46241</v>
      </c>
      <c r="E295" s="244">
        <v>39030</v>
      </c>
      <c r="F295" s="54">
        <f t="shared" si="76"/>
        <v>84.4</v>
      </c>
    </row>
    <row r="296" spans="1:6" ht="12.75" customHeight="1" x14ac:dyDescent="0.2">
      <c r="A296" s="57" t="s">
        <v>626</v>
      </c>
      <c r="B296" s="235" t="s">
        <v>627</v>
      </c>
      <c r="C296" s="58" t="s">
        <v>626</v>
      </c>
      <c r="D296" s="245">
        <v>4531985</v>
      </c>
      <c r="E296" s="245">
        <v>5388816</v>
      </c>
      <c r="F296" s="59">
        <f t="shared" si="76"/>
        <v>118.9</v>
      </c>
    </row>
    <row r="297" spans="1:6" s="77" customFormat="1" ht="20.100000000000001" customHeight="1" x14ac:dyDescent="0.2">
      <c r="A297" s="354" t="s">
        <v>628</v>
      </c>
      <c r="B297" s="355"/>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3677380</v>
      </c>
      <c r="E350" s="53">
        <f t="shared" si="95"/>
        <v>1551183.16</v>
      </c>
      <c r="F350" s="54">
        <f t="shared" si="81"/>
        <v>42.2</v>
      </c>
    </row>
    <row r="351" spans="1:6" ht="12.75" customHeight="1" x14ac:dyDescent="0.2">
      <c r="A351" s="55">
        <v>41</v>
      </c>
      <c r="B351" s="87" t="s">
        <v>735</v>
      </c>
      <c r="C351" s="52" t="s">
        <v>736</v>
      </c>
      <c r="D351" s="53">
        <f t="shared" ref="D351:E351" si="96">D352+D356</f>
        <v>106925</v>
      </c>
      <c r="E351" s="53">
        <f t="shared" si="96"/>
        <v>137475</v>
      </c>
      <c r="F351" s="54">
        <f t="shared" si="81"/>
        <v>128.6</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106925</v>
      </c>
      <c r="E356" s="53">
        <f t="shared" si="98"/>
        <v>137475</v>
      </c>
      <c r="F356" s="54">
        <f t="shared" si="81"/>
        <v>128.6</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v>106925</v>
      </c>
      <c r="E360" s="244">
        <v>137475</v>
      </c>
      <c r="F360" s="54">
        <f t="shared" si="81"/>
        <v>128.6</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1658502</v>
      </c>
      <c r="E363" s="53">
        <f t="shared" si="99"/>
        <v>1366090.36</v>
      </c>
      <c r="F363" s="54">
        <f t="shared" si="81"/>
        <v>82.4</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929664</v>
      </c>
      <c r="E369" s="53">
        <f t="shared" si="101"/>
        <v>233590.36</v>
      </c>
      <c r="F369" s="54">
        <f t="shared" si="81"/>
        <v>25.1</v>
      </c>
    </row>
    <row r="370" spans="1:6" ht="12.75" customHeight="1" x14ac:dyDescent="0.2">
      <c r="A370" s="55">
        <v>4221</v>
      </c>
      <c r="B370" s="87" t="s">
        <v>669</v>
      </c>
      <c r="C370" s="52" t="s">
        <v>761</v>
      </c>
      <c r="D370" s="244">
        <v>281753</v>
      </c>
      <c r="E370" s="244">
        <v>142985.45000000001</v>
      </c>
      <c r="F370" s="54">
        <f t="shared" si="81"/>
        <v>50.7</v>
      </c>
    </row>
    <row r="371" spans="1:6" ht="12.75" customHeight="1" x14ac:dyDescent="0.2">
      <c r="A371" s="55">
        <v>4222</v>
      </c>
      <c r="B371" s="87" t="s">
        <v>762</v>
      </c>
      <c r="C371" s="52" t="s">
        <v>763</v>
      </c>
      <c r="D371" s="244">
        <v>2399</v>
      </c>
      <c r="E371" s="244">
        <v>33385</v>
      </c>
      <c r="F371" s="54">
        <f t="shared" si="81"/>
        <v>1391.6</v>
      </c>
    </row>
    <row r="372" spans="1:6" ht="12.75" customHeight="1" x14ac:dyDescent="0.2">
      <c r="A372" s="55">
        <v>4223</v>
      </c>
      <c r="B372" s="87" t="s">
        <v>673</v>
      </c>
      <c r="C372" s="52" t="s">
        <v>764</v>
      </c>
      <c r="D372" s="244">
        <v>8275</v>
      </c>
      <c r="E372" s="244">
        <v>53500</v>
      </c>
      <c r="F372" s="54">
        <f t="shared" si="81"/>
        <v>646.5</v>
      </c>
    </row>
    <row r="373" spans="1:6" ht="12.75" customHeight="1" x14ac:dyDescent="0.2">
      <c r="A373" s="55">
        <v>4224</v>
      </c>
      <c r="B373" s="87" t="s">
        <v>675</v>
      </c>
      <c r="C373" s="52" t="s">
        <v>765</v>
      </c>
      <c r="D373" s="244">
        <v>633866</v>
      </c>
      <c r="E373" s="244">
        <v>3719.91</v>
      </c>
      <c r="F373" s="54">
        <f t="shared" si="81"/>
        <v>0.6</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v>3371</v>
      </c>
      <c r="E376" s="244">
        <v>0</v>
      </c>
      <c r="F376" s="54">
        <f t="shared" si="81"/>
        <v>0</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728838</v>
      </c>
      <c r="E378" s="53">
        <f t="shared" si="102"/>
        <v>1132500</v>
      </c>
      <c r="F378" s="54">
        <f t="shared" si="81"/>
        <v>155.4</v>
      </c>
    </row>
    <row r="379" spans="1:6" ht="12.75" customHeight="1" x14ac:dyDescent="0.2">
      <c r="A379" s="55">
        <v>4231</v>
      </c>
      <c r="B379" s="87" t="s">
        <v>687</v>
      </c>
      <c r="C379" s="52" t="s">
        <v>772</v>
      </c>
      <c r="D379" s="244">
        <v>728838</v>
      </c>
      <c r="E379" s="244">
        <v>1132500</v>
      </c>
      <c r="F379" s="54">
        <f t="shared" si="81"/>
        <v>155.4</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c r="E384" s="244"/>
      <c r="F384" s="54" t="str">
        <f t="shared" si="81"/>
        <v>-</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1911953</v>
      </c>
      <c r="E402" s="53">
        <f t="shared" si="109"/>
        <v>47617.8</v>
      </c>
      <c r="F402" s="54">
        <f t="shared" si="81"/>
        <v>2.5</v>
      </c>
    </row>
    <row r="403" spans="1:6" ht="12.75" customHeight="1" x14ac:dyDescent="0.2">
      <c r="A403" s="55">
        <v>451</v>
      </c>
      <c r="B403" s="87" t="s">
        <v>806</v>
      </c>
      <c r="C403" s="52" t="s">
        <v>807</v>
      </c>
      <c r="D403" s="244">
        <v>1812280</v>
      </c>
      <c r="E403" s="244">
        <v>0</v>
      </c>
      <c r="F403" s="54">
        <f t="shared" si="81"/>
        <v>0</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v>99673</v>
      </c>
      <c r="E405" s="244">
        <v>47617.8</v>
      </c>
      <c r="F405" s="54">
        <f t="shared" si="81"/>
        <v>47.8</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3677380</v>
      </c>
      <c r="E408" s="53">
        <f t="shared" si="111"/>
        <v>1551183.16</v>
      </c>
      <c r="F408" s="54">
        <f t="shared" si="81"/>
        <v>42.2</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c r="E410" s="244">
        <v>2031395.93</v>
      </c>
      <c r="F410" s="54" t="str">
        <f t="shared" si="81"/>
        <v>-</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57444796</v>
      </c>
      <c r="E412" s="53">
        <f>E6+E298</f>
        <v>60334579.770000003</v>
      </c>
      <c r="F412" s="54">
        <f t="shared" si="81"/>
        <v>105</v>
      </c>
    </row>
    <row r="413" spans="1:6" ht="12.75" customHeight="1" x14ac:dyDescent="0.2">
      <c r="A413" s="55" t="s">
        <v>603</v>
      </c>
      <c r="B413" s="87" t="s">
        <v>826</v>
      </c>
      <c r="C413" s="52" t="s">
        <v>827</v>
      </c>
      <c r="D413" s="53">
        <f t="shared" ref="D413:E413" si="112">D289+D350</f>
        <v>59483147</v>
      </c>
      <c r="E413" s="53">
        <f t="shared" si="112"/>
        <v>62016501.32</v>
      </c>
      <c r="F413" s="54">
        <f t="shared" si="81"/>
        <v>104.3</v>
      </c>
    </row>
    <row r="414" spans="1:6" ht="12.75" customHeight="1" x14ac:dyDescent="0.2">
      <c r="A414" s="55" t="s">
        <v>603</v>
      </c>
      <c r="B414" s="87" t="s">
        <v>828</v>
      </c>
      <c r="C414" s="52" t="s">
        <v>829</v>
      </c>
      <c r="D414" s="53">
        <f t="shared" ref="D414:E414" si="113">IF(D412&gt;=D413,D412-D413,0)</f>
        <v>0</v>
      </c>
      <c r="E414" s="53">
        <f t="shared" si="113"/>
        <v>0</v>
      </c>
      <c r="F414" s="54" t="str">
        <f t="shared" si="81"/>
        <v>-</v>
      </c>
    </row>
    <row r="415" spans="1:6" ht="12.75" customHeight="1" x14ac:dyDescent="0.2">
      <c r="A415" s="55" t="s">
        <v>603</v>
      </c>
      <c r="B415" s="87" t="s">
        <v>830</v>
      </c>
      <c r="C415" s="52" t="s">
        <v>831</v>
      </c>
      <c r="D415" s="53">
        <f t="shared" ref="D415:E415" si="114">IF(D413&gt;=D412,D413-D412,0)</f>
        <v>2038351</v>
      </c>
      <c r="E415" s="53">
        <f t="shared" si="114"/>
        <v>1681921.55</v>
      </c>
      <c r="F415" s="54">
        <f t="shared" si="81"/>
        <v>82.5</v>
      </c>
    </row>
    <row r="416" spans="1:6" ht="12.75" customHeight="1" x14ac:dyDescent="0.2">
      <c r="A416" s="62" t="s">
        <v>832</v>
      </c>
      <c r="B416" s="234" t="s">
        <v>833</v>
      </c>
      <c r="C416" s="63" t="s">
        <v>834</v>
      </c>
      <c r="D416" s="53">
        <f>IF(D292-D293+D409-D410&gt;=0,D292-D293+D409-D410,0)</f>
        <v>2490436</v>
      </c>
      <c r="E416" s="53">
        <f t="shared" ref="E416" si="115">IF(E292-E293+E409-E410&gt;=0,E292-E293+E409-E410,0)</f>
        <v>452083.16</v>
      </c>
      <c r="F416" s="54">
        <f t="shared" si="81"/>
        <v>18.2</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4649767</v>
      </c>
      <c r="E418" s="64">
        <f t="shared" si="117"/>
        <v>5662829</v>
      </c>
      <c r="F418" s="59">
        <f t="shared" si="81"/>
        <v>121.8</v>
      </c>
    </row>
    <row r="419" spans="1:6" s="77" customFormat="1" ht="20.100000000000001" customHeight="1" x14ac:dyDescent="0.2">
      <c r="A419" s="354" t="s">
        <v>840</v>
      </c>
      <c r="B419" s="355"/>
      <c r="C419" s="221"/>
      <c r="D419" s="60"/>
      <c r="E419" s="60"/>
      <c r="F419" s="61"/>
    </row>
    <row r="420" spans="1:6" ht="12.75" customHeight="1" x14ac:dyDescent="0.2">
      <c r="A420" s="55">
        <v>8</v>
      </c>
      <c r="B420" s="87" t="s">
        <v>841</v>
      </c>
      <c r="C420" s="52" t="s">
        <v>842</v>
      </c>
      <c r="D420" s="53">
        <f t="shared" ref="D420:E420" si="118">D421+D459+D472+D484+D515</f>
        <v>0</v>
      </c>
      <c r="E420" s="53">
        <f t="shared" si="118"/>
        <v>1132500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1132500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1132500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v>0</v>
      </c>
      <c r="E498" s="244">
        <v>1132500</v>
      </c>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295979.36</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295979.36</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295979.36</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v>0</v>
      </c>
      <c r="E608" s="244">
        <v>295979.36</v>
      </c>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836520.64</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v>0</v>
      </c>
      <c r="E637" s="244"/>
      <c r="F637" s="54" t="str">
        <f t="shared" si="119"/>
        <v>-</v>
      </c>
    </row>
    <row r="638" spans="1:6" ht="12.75" customHeight="1" x14ac:dyDescent="0.2">
      <c r="A638" s="55">
        <v>92223</v>
      </c>
      <c r="B638" s="87" t="s">
        <v>1268</v>
      </c>
      <c r="C638" s="52" t="s">
        <v>1269</v>
      </c>
      <c r="D638" s="244">
        <v>0</v>
      </c>
      <c r="E638" s="244"/>
      <c r="F638" s="54" t="str">
        <f t="shared" si="119"/>
        <v>-</v>
      </c>
    </row>
    <row r="639" spans="1:6" ht="12.75" customHeight="1" x14ac:dyDescent="0.2">
      <c r="A639" s="55" t="s">
        <v>603</v>
      </c>
      <c r="B639" s="87" t="s">
        <v>1270</v>
      </c>
      <c r="C639" s="52" t="s">
        <v>1271</v>
      </c>
      <c r="D639" s="53">
        <f>D412+D420</f>
        <v>57444796</v>
      </c>
      <c r="E639" s="53">
        <f t="shared" ref="E639" si="180">E412+E420</f>
        <v>61467079.770000003</v>
      </c>
      <c r="F639" s="54">
        <f t="shared" si="119"/>
        <v>107</v>
      </c>
    </row>
    <row r="640" spans="1:6" ht="12.75" customHeight="1" x14ac:dyDescent="0.2">
      <c r="A640" s="55" t="s">
        <v>603</v>
      </c>
      <c r="B640" s="87" t="s">
        <v>1272</v>
      </c>
      <c r="C640" s="52" t="s">
        <v>1273</v>
      </c>
      <c r="D640" s="53">
        <f>D413+D528</f>
        <v>59483147</v>
      </c>
      <c r="E640" s="53">
        <f t="shared" ref="E640" si="181">E413+E528</f>
        <v>62312480.68</v>
      </c>
      <c r="F640" s="54">
        <f t="shared" si="119"/>
        <v>104.8</v>
      </c>
    </row>
    <row r="641" spans="1:6" ht="12.75" customHeight="1" x14ac:dyDescent="0.2">
      <c r="A641" s="55" t="s">
        <v>603</v>
      </c>
      <c r="B641" s="87" t="s">
        <v>1274</v>
      </c>
      <c r="C641" s="52" t="s">
        <v>1275</v>
      </c>
      <c r="D641" s="53">
        <f t="shared" ref="D641:E641" si="182">IF(D639&gt;=D640,D639-D640,0)</f>
        <v>0</v>
      </c>
      <c r="E641" s="53">
        <f t="shared" si="182"/>
        <v>0</v>
      </c>
      <c r="F641" s="54" t="str">
        <f t="shared" si="119"/>
        <v>-</v>
      </c>
    </row>
    <row r="642" spans="1:6" ht="12.75" customHeight="1" x14ac:dyDescent="0.2">
      <c r="A642" s="55" t="s">
        <v>603</v>
      </c>
      <c r="B642" s="87" t="s">
        <v>1276</v>
      </c>
      <c r="C642" s="52" t="s">
        <v>1277</v>
      </c>
      <c r="D642" s="53">
        <f t="shared" ref="D642:E642" si="183">IF(D640&gt;=D639,D640-D639,0)</f>
        <v>2038351</v>
      </c>
      <c r="E642" s="53">
        <f t="shared" si="183"/>
        <v>845400.91</v>
      </c>
      <c r="F642" s="54">
        <f t="shared" si="119"/>
        <v>41.5</v>
      </c>
    </row>
    <row r="643" spans="1:6" ht="24" x14ac:dyDescent="0.2">
      <c r="A643" s="62" t="s">
        <v>1278</v>
      </c>
      <c r="B643" s="87" t="s">
        <v>1279</v>
      </c>
      <c r="C643" s="63" t="s">
        <v>1278</v>
      </c>
      <c r="D643" s="53">
        <f t="shared" ref="D643:E643" si="184">IF(D416-D417+D637-D638&gt;=0,D416-D417+D637-D638,0)</f>
        <v>2490436</v>
      </c>
      <c r="E643" s="53">
        <f t="shared" si="184"/>
        <v>452083.16</v>
      </c>
      <c r="F643" s="54">
        <f t="shared" si="119"/>
        <v>18.2</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452085</v>
      </c>
      <c r="E645" s="53">
        <f t="shared" si="186"/>
        <v>0</v>
      </c>
      <c r="F645" s="54">
        <f t="shared" si="119"/>
        <v>0</v>
      </c>
    </row>
    <row r="646" spans="1:6" ht="24" x14ac:dyDescent="0.2">
      <c r="A646" s="55" t="s">
        <v>603</v>
      </c>
      <c r="B646" s="87" t="s">
        <v>1284</v>
      </c>
      <c r="C646" s="52" t="s">
        <v>1285</v>
      </c>
      <c r="D646" s="53">
        <f t="shared" ref="D646:E646" si="187">IF(D642+D644-D641-D643&gt;=0,D642+D644-D641-D643,0)</f>
        <v>0</v>
      </c>
      <c r="E646" s="53">
        <f t="shared" si="187"/>
        <v>393317.75</v>
      </c>
      <c r="F646" s="54" t="str">
        <f t="shared" si="119"/>
        <v>-</v>
      </c>
    </row>
    <row r="647" spans="1:6" ht="24" x14ac:dyDescent="0.2">
      <c r="A647" s="57" t="s">
        <v>1286</v>
      </c>
      <c r="B647" s="235" t="s">
        <v>1287</v>
      </c>
      <c r="C647" s="58" t="s">
        <v>1286</v>
      </c>
      <c r="D647" s="245">
        <v>3388699</v>
      </c>
      <c r="E647" s="245">
        <v>3344847.17</v>
      </c>
      <c r="F647" s="59">
        <f t="shared" si="119"/>
        <v>98.7</v>
      </c>
    </row>
    <row r="648" spans="1:6" s="77" customFormat="1" ht="20.100000000000001" customHeight="1" x14ac:dyDescent="0.2">
      <c r="A648" s="354" t="s">
        <v>1288</v>
      </c>
      <c r="B648" s="355"/>
      <c r="C648" s="221"/>
      <c r="D648" s="60"/>
      <c r="E648" s="60"/>
      <c r="F648" s="61"/>
    </row>
    <row r="649" spans="1:6" ht="12.75" customHeight="1" x14ac:dyDescent="0.2">
      <c r="A649" s="55">
        <v>11</v>
      </c>
      <c r="B649" s="87" t="s">
        <v>1289</v>
      </c>
      <c r="C649" s="52" t="s">
        <v>1290</v>
      </c>
      <c r="D649" s="244">
        <v>3132801</v>
      </c>
      <c r="E649" s="244">
        <v>1579407</v>
      </c>
      <c r="F649" s="54">
        <f t="shared" ref="F649:F724" si="188">IF(D649&lt;&gt;0,IF(E649/D649&gt;=100,"&gt;&gt;100",E649/D649*100),"-")</f>
        <v>50.4</v>
      </c>
    </row>
    <row r="650" spans="1:6" ht="12.75" customHeight="1" x14ac:dyDescent="0.2">
      <c r="A650" s="55" t="s">
        <v>1291</v>
      </c>
      <c r="B650" s="87" t="s">
        <v>1292</v>
      </c>
      <c r="C650" s="52" t="s">
        <v>1291</v>
      </c>
      <c r="D650" s="244">
        <v>59751197</v>
      </c>
      <c r="E650" s="244">
        <v>59785429</v>
      </c>
      <c r="F650" s="54">
        <f t="shared" si="188"/>
        <v>100.1</v>
      </c>
    </row>
    <row r="651" spans="1:6" ht="12.75" customHeight="1" x14ac:dyDescent="0.2">
      <c r="A651" s="55" t="s">
        <v>1293</v>
      </c>
      <c r="B651" s="87" t="s">
        <v>1294</v>
      </c>
      <c r="C651" s="52" t="s">
        <v>1293</v>
      </c>
      <c r="D651" s="244">
        <v>61301183</v>
      </c>
      <c r="E651" s="244">
        <v>60357157.130000003</v>
      </c>
      <c r="F651" s="54">
        <f t="shared" si="188"/>
        <v>98.5</v>
      </c>
    </row>
    <row r="652" spans="1:6" ht="24" x14ac:dyDescent="0.2">
      <c r="A652" s="55">
        <v>11</v>
      </c>
      <c r="B652" s="87" t="s">
        <v>1295</v>
      </c>
      <c r="C652" s="52" t="s">
        <v>1296</v>
      </c>
      <c r="D652" s="53">
        <f t="shared" ref="D652:E652" si="189">+D649+D650-D651</f>
        <v>1582815</v>
      </c>
      <c r="E652" s="53">
        <f t="shared" si="189"/>
        <v>1007678.87</v>
      </c>
      <c r="F652" s="54">
        <f t="shared" si="188"/>
        <v>63.7</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265</v>
      </c>
      <c r="E654" s="266">
        <v>269</v>
      </c>
      <c r="F654" s="54">
        <f t="shared" si="188"/>
        <v>101.5</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277</v>
      </c>
      <c r="E656" s="266">
        <v>287</v>
      </c>
      <c r="F656" s="54">
        <f t="shared" si="188"/>
        <v>103.6</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55449</v>
      </c>
      <c r="E675" s="244">
        <v>394339.67</v>
      </c>
      <c r="F675" s="54">
        <f t="shared" si="188"/>
        <v>711.2</v>
      </c>
    </row>
    <row r="676" spans="1:6" ht="24" x14ac:dyDescent="0.2">
      <c r="A676" s="55">
        <v>63613</v>
      </c>
      <c r="B676" s="234" t="s">
        <v>1344</v>
      </c>
      <c r="C676" s="52" t="s">
        <v>1345</v>
      </c>
      <c r="D676" s="244"/>
      <c r="E676" s="244"/>
      <c r="F676" s="54" t="str">
        <f t="shared" si="188"/>
        <v>-</v>
      </c>
    </row>
    <row r="677" spans="1:6" ht="24" x14ac:dyDescent="0.2">
      <c r="A677" s="55">
        <v>63622</v>
      </c>
      <c r="B677" s="234" t="s">
        <v>1346</v>
      </c>
      <c r="C677" s="52" t="s">
        <v>1347</v>
      </c>
      <c r="D677" s="244"/>
      <c r="E677" s="244"/>
      <c r="F677" s="54" t="str">
        <f t="shared" si="188"/>
        <v>-</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v>289523</v>
      </c>
      <c r="E694" s="244">
        <v>297512.37</v>
      </c>
      <c r="F694" s="54">
        <f t="shared" si="188"/>
        <v>102.8</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v>627600</v>
      </c>
      <c r="E710" s="244">
        <v>0</v>
      </c>
      <c r="F710" s="54">
        <f t="shared" si="188"/>
        <v>0</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v>569181</v>
      </c>
      <c r="E712" s="244">
        <v>0</v>
      </c>
      <c r="F712" s="54">
        <f t="shared" si="188"/>
        <v>0</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v>82694</v>
      </c>
      <c r="E716" s="244">
        <v>0</v>
      </c>
      <c r="F716" s="54">
        <f t="shared" si="188"/>
        <v>0</v>
      </c>
    </row>
    <row r="717" spans="1:6" ht="12.75" customHeight="1" x14ac:dyDescent="0.2">
      <c r="A717" s="55">
        <v>31215</v>
      </c>
      <c r="B717" s="87" t="s">
        <v>1408</v>
      </c>
      <c r="C717" s="52" t="s">
        <v>1409</v>
      </c>
      <c r="D717" s="244">
        <v>149619</v>
      </c>
      <c r="E717" s="244">
        <v>0</v>
      </c>
      <c r="F717" s="54">
        <f t="shared" si="188"/>
        <v>0</v>
      </c>
    </row>
    <row r="718" spans="1:6" ht="12.75" customHeight="1" x14ac:dyDescent="0.2">
      <c r="A718" s="55">
        <v>32121</v>
      </c>
      <c r="B718" s="87" t="s">
        <v>1410</v>
      </c>
      <c r="C718" s="52" t="s">
        <v>1411</v>
      </c>
      <c r="D718" s="244">
        <v>1338343</v>
      </c>
      <c r="E718" s="244">
        <v>0</v>
      </c>
      <c r="F718" s="54">
        <f t="shared" si="188"/>
        <v>0</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9370</v>
      </c>
      <c r="E720" s="244">
        <v>0</v>
      </c>
      <c r="F720" s="54">
        <f t="shared" si="188"/>
        <v>0</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v>1226018</v>
      </c>
      <c r="E722" s="244">
        <v>0</v>
      </c>
      <c r="F722" s="54">
        <f t="shared" si="188"/>
        <v>0</v>
      </c>
    </row>
    <row r="723" spans="1:6" ht="12.75" customHeight="1" x14ac:dyDescent="0.2">
      <c r="A723" s="55" t="s">
        <v>1420</v>
      </c>
      <c r="B723" s="87" t="s">
        <v>1421</v>
      </c>
      <c r="C723" s="52" t="s">
        <v>1420</v>
      </c>
      <c r="D723" s="244"/>
      <c r="E723" s="244"/>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v>66106</v>
      </c>
      <c r="E725" s="244">
        <v>0</v>
      </c>
      <c r="F725" s="54">
        <f t="shared" ref="F725:F979" si="190">IF(D725&lt;&gt;0,IF(E725/D725&gt;=100,"&gt;&gt;100",E725/D725*100),"-")</f>
        <v>0</v>
      </c>
    </row>
    <row r="726" spans="1:6" ht="12.75" customHeight="1" x14ac:dyDescent="0.2">
      <c r="A726" s="55" t="s">
        <v>1426</v>
      </c>
      <c r="B726" s="87" t="s">
        <v>1427</v>
      </c>
      <c r="C726" s="52" t="s">
        <v>1426</v>
      </c>
      <c r="D726" s="244">
        <v>130578</v>
      </c>
      <c r="E726" s="244">
        <v>0</v>
      </c>
      <c r="F726" s="54">
        <f t="shared" si="190"/>
        <v>0</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v>4117</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v>0</v>
      </c>
      <c r="E958" s="244">
        <v>0</v>
      </c>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50" t="s">
        <v>1939</v>
      </c>
      <c r="B983" s="351"/>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v>0</v>
      </c>
      <c r="E987" s="247">
        <v>836520.64</v>
      </c>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sheet="1" objects="1" scenarios="1" formatCells="0" formatColumns="0" formatRows="0" insertColumns="0" insertRows="0" insertHyperlinks="0" deleteColumns="0" deleteRows="0" sort="0" autoFilter="0" pivotTables="0"/>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fitToHeight="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7" workbookViewId="0">
      <selection activeCell="E11" sqref="E1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1963</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25592766</v>
      </c>
      <c r="E6" s="231">
        <f t="shared" si="0"/>
        <v>23204674.370000001</v>
      </c>
      <c r="F6" s="232">
        <f t="shared" ref="F6:F260" si="1">IF(D6&gt;0,IF(E6/D6&gt;=100,"&gt;&gt;100",E6/D6*100),"-")</f>
        <v>90.7</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15667526</v>
      </c>
      <c r="E7" s="106">
        <f t="shared" si="2"/>
        <v>12970584.32</v>
      </c>
      <c r="F7" s="95">
        <f t="shared" si="1"/>
        <v>82.8</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2148154</v>
      </c>
      <c r="E8" s="106">
        <f>E9+E10-E11</f>
        <v>1837146.44</v>
      </c>
      <c r="F8" s="95">
        <f t="shared" si="1"/>
        <v>85.5</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v>247625</v>
      </c>
      <c r="E9" s="249">
        <v>247625</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v>2798810</v>
      </c>
      <c r="E10" s="249">
        <v>2936284.37</v>
      </c>
      <c r="F10" s="95">
        <f t="shared" si="1"/>
        <v>104.9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v>898281</v>
      </c>
      <c r="E11" s="249">
        <v>1346762.93</v>
      </c>
      <c r="F11" s="95">
        <f t="shared" si="1"/>
        <v>149.9</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13373143</v>
      </c>
      <c r="E12" s="106">
        <f t="shared" si="3"/>
        <v>10975411.859999999</v>
      </c>
      <c r="F12" s="95">
        <f t="shared" si="1"/>
        <v>82.1</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5125735</v>
      </c>
      <c r="E13" s="106">
        <f t="shared" si="4"/>
        <v>4100587.89</v>
      </c>
      <c r="F13" s="95">
        <f t="shared" si="1"/>
        <v>80</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5125735</v>
      </c>
      <c r="E15" s="249">
        <v>4100587.89</v>
      </c>
      <c r="F15" s="95">
        <f t="shared" si="1"/>
        <v>80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2648555</v>
      </c>
      <c r="E19" s="106">
        <f t="shared" si="5"/>
        <v>2038764.27</v>
      </c>
      <c r="F19" s="95">
        <f t="shared" si="1"/>
        <v>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2242505</v>
      </c>
      <c r="E20" s="249">
        <v>2318446.71</v>
      </c>
      <c r="F20" s="95">
        <f t="shared" si="1"/>
        <v>103.4</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914269</v>
      </c>
      <c r="E21" s="249">
        <v>938310.15</v>
      </c>
      <c r="F21" s="95">
        <f t="shared" si="1"/>
        <v>102.6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199632</v>
      </c>
      <c r="E22" s="249">
        <v>247135.56</v>
      </c>
      <c r="F22" s="95">
        <f t="shared" si="1"/>
        <v>123.8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8355385</v>
      </c>
      <c r="E23" s="249">
        <v>8059837.2699999996</v>
      </c>
      <c r="F23" s="95">
        <f t="shared" si="1"/>
        <v>96.5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821239</v>
      </c>
      <c r="E26" s="249">
        <v>823582.29</v>
      </c>
      <c r="F26" s="95">
        <f t="shared" si="1"/>
        <v>100.3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9884475</v>
      </c>
      <c r="E28" s="249">
        <v>10348547.710000001</v>
      </c>
      <c r="F28" s="95">
        <f t="shared" si="1"/>
        <v>104.7</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5588853</v>
      </c>
      <c r="E29" s="106">
        <f t="shared" si="6"/>
        <v>4831059.82</v>
      </c>
      <c r="F29" s="95">
        <f t="shared" si="1"/>
        <v>86.4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26123503</v>
      </c>
      <c r="E30" s="249">
        <v>27303620.989999998</v>
      </c>
      <c r="F30" s="95">
        <f t="shared" si="1"/>
        <v>104.5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20534650</v>
      </c>
      <c r="E34" s="249">
        <v>22472561.170000002</v>
      </c>
      <c r="F34" s="95">
        <f t="shared" si="1"/>
        <v>109.4</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975</v>
      </c>
      <c r="E36" s="249">
        <v>975</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975</v>
      </c>
      <c r="E40" s="249">
        <v>975</v>
      </c>
      <c r="F40" s="95">
        <f t="shared" si="1"/>
        <v>100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10000</v>
      </c>
      <c r="E45" s="106">
        <f t="shared" si="9"/>
        <v>4999.88</v>
      </c>
      <c r="F45" s="95">
        <f t="shared" si="1"/>
        <v>50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v>277500</v>
      </c>
      <c r="E48" s="249">
        <v>277500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v>29375</v>
      </c>
      <c r="E49" s="249">
        <v>29375</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v>296875</v>
      </c>
      <c r="E50" s="249">
        <v>301875.12</v>
      </c>
      <c r="F50" s="95">
        <f t="shared" si="1"/>
        <v>101.7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1674634</v>
      </c>
      <c r="E54" s="249">
        <v>1556425.6</v>
      </c>
      <c r="F54" s="95">
        <f t="shared" si="1"/>
        <v>92.9</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1674634</v>
      </c>
      <c r="E55" s="249">
        <v>1556425.6</v>
      </c>
      <c r="F55" s="95">
        <f t="shared" si="1"/>
        <v>92.9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146229</v>
      </c>
      <c r="E63" s="106">
        <f t="shared" si="12"/>
        <v>158026.01999999999</v>
      </c>
      <c r="F63" s="95">
        <f t="shared" si="1"/>
        <v>108.1</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146229</v>
      </c>
      <c r="E64" s="249">
        <v>158026.01999999999</v>
      </c>
      <c r="F64" s="95">
        <f t="shared" si="1"/>
        <v>108.1</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9925240</v>
      </c>
      <c r="E68" s="106">
        <f t="shared" si="13"/>
        <v>10234090.050000001</v>
      </c>
      <c r="F68" s="95">
        <f t="shared" si="1"/>
        <v>103.1</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1582815</v>
      </c>
      <c r="E69" s="106">
        <f t="shared" si="14"/>
        <v>1007678.87</v>
      </c>
      <c r="F69" s="95">
        <f t="shared" si="1"/>
        <v>63.7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1579407</v>
      </c>
      <c r="E70" s="106">
        <f t="shared" si="15"/>
        <v>1007678.87</v>
      </c>
      <c r="F70" s="95">
        <f t="shared" si="1"/>
        <v>63.8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1579407</v>
      </c>
      <c r="E72" s="249">
        <v>1007678.87</v>
      </c>
      <c r="F72" s="95">
        <f t="shared" si="1"/>
        <v>63.8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3408</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195800</v>
      </c>
      <c r="E78" s="106">
        <f>E79+SUM(E82:E84)-E85+E86</f>
        <v>218735.52</v>
      </c>
      <c r="F78" s="95">
        <f t="shared" si="1"/>
        <v>111.7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1000</v>
      </c>
      <c r="E82" s="249">
        <v>0</v>
      </c>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13918</v>
      </c>
      <c r="E84" s="249">
        <v>20276.48</v>
      </c>
      <c r="F84" s="95">
        <f t="shared" si="1"/>
        <v>145.69999999999999</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180882</v>
      </c>
      <c r="E86" s="249">
        <v>198459.04</v>
      </c>
      <c r="F86" s="95">
        <f t="shared" si="1"/>
        <v>109.7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4757926</v>
      </c>
      <c r="E146" s="106">
        <f t="shared" si="26"/>
        <v>5662828.4900000002</v>
      </c>
      <c r="F146" s="95">
        <f t="shared" si="1"/>
        <v>119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299400</v>
      </c>
      <c r="E159" s="249">
        <v>349683</v>
      </c>
      <c r="F159" s="95">
        <f t="shared" si="1"/>
        <v>116.8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62583</v>
      </c>
      <c r="E160" s="249">
        <v>50839.65</v>
      </c>
      <c r="F160" s="95">
        <f t="shared" si="1"/>
        <v>81.2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4531985</v>
      </c>
      <c r="E161" s="249">
        <v>5388815.8399999999</v>
      </c>
      <c r="F161" s="95">
        <f t="shared" si="1"/>
        <v>118.9</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136042</v>
      </c>
      <c r="E163" s="249">
        <v>126510</v>
      </c>
      <c r="F163" s="95">
        <f t="shared" si="1"/>
        <v>93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3388699</v>
      </c>
      <c r="E170" s="106">
        <f t="shared" si="29"/>
        <v>3344847.17</v>
      </c>
      <c r="F170" s="95">
        <f t="shared" si="1"/>
        <v>98.7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3388699</v>
      </c>
      <c r="E173" s="249">
        <v>3344847.17</v>
      </c>
      <c r="F173" s="95">
        <f t="shared" si="1"/>
        <v>98.7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2262</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25592766</v>
      </c>
      <c r="E175" s="106">
        <f t="shared" si="30"/>
        <v>23204674.370000001</v>
      </c>
      <c r="F175" s="95">
        <f t="shared" si="1"/>
        <v>90.7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4861459</v>
      </c>
      <c r="E176" s="106">
        <f t="shared" si="31"/>
        <v>5959125.9699999997</v>
      </c>
      <c r="F176" s="95">
        <f t="shared" si="1"/>
        <v>122.6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4796546</v>
      </c>
      <c r="E177" s="106">
        <f t="shared" si="32"/>
        <v>5066355.33</v>
      </c>
      <c r="F177" s="95">
        <f t="shared" si="1"/>
        <v>105.6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3332251</v>
      </c>
      <c r="E178" s="249">
        <v>3249814.97</v>
      </c>
      <c r="F178" s="95">
        <f t="shared" si="1"/>
        <v>97.5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1199886</v>
      </c>
      <c r="E179" s="249">
        <v>1428549.81</v>
      </c>
      <c r="F179" s="95">
        <f t="shared" si="1"/>
        <v>119.1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4948</v>
      </c>
      <c r="E180" s="106">
        <f t="shared" si="33"/>
        <v>14392.4</v>
      </c>
      <c r="F180" s="95">
        <f t="shared" si="1"/>
        <v>290.89999999999998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2042.52</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4948</v>
      </c>
      <c r="E183" s="249">
        <v>12349.88</v>
      </c>
      <c r="F183" s="95">
        <f t="shared" si="1"/>
        <v>249.6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259461</v>
      </c>
      <c r="E188" s="249">
        <v>373598.15</v>
      </c>
      <c r="F188" s="95">
        <f t="shared" si="1"/>
        <v>144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64913</v>
      </c>
      <c r="E189" s="249">
        <v>2250</v>
      </c>
      <c r="F189" s="95">
        <f t="shared" si="1"/>
        <v>3.5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836520.64</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836520.64</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836520.64</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54000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54000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20731307</v>
      </c>
      <c r="E237" s="106">
        <f t="shared" si="41"/>
        <v>17245548.399999999</v>
      </c>
      <c r="F237" s="95">
        <f t="shared" si="1"/>
        <v>83.2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15521297</v>
      </c>
      <c r="E238" s="106">
        <f t="shared" si="42"/>
        <v>11976038.15</v>
      </c>
      <c r="F238" s="95">
        <f t="shared" si="1"/>
        <v>77.2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15521297</v>
      </c>
      <c r="E239" s="106">
        <f t="shared" si="43"/>
        <v>12812558.789999999</v>
      </c>
      <c r="F239" s="95">
        <f t="shared" si="1"/>
        <v>82.5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997823</v>
      </c>
      <c r="E240" s="249">
        <v>1668318.8</v>
      </c>
      <c r="F240" s="95">
        <f t="shared" si="1"/>
        <v>167.2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14523474</v>
      </c>
      <c r="E241" s="249">
        <v>11144239.99</v>
      </c>
      <c r="F241" s="95">
        <f t="shared" si="1"/>
        <v>76.7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836520.64</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836520.64</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452085</v>
      </c>
      <c r="E245" s="106">
        <f t="shared" si="45"/>
        <v>-393317.75</v>
      </c>
      <c r="F245" s="95">
        <f t="shared" si="1"/>
        <v>-87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2483481</v>
      </c>
      <c r="E246" s="106">
        <f t="shared" si="46"/>
        <v>836520.64</v>
      </c>
      <c r="F246" s="95">
        <f t="shared" si="1"/>
        <v>33.700000000000003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2483481</v>
      </c>
      <c r="E247" s="249">
        <v>0</v>
      </c>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v>0</v>
      </c>
      <c r="E249" s="249">
        <v>836520.64</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2031396</v>
      </c>
      <c r="E250" s="106">
        <f t="shared" si="47"/>
        <v>1229838.3899999999</v>
      </c>
      <c r="F250" s="95">
        <f t="shared" si="1"/>
        <v>60.5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0</v>
      </c>
      <c r="E251" s="249">
        <v>178655.23</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2031396</v>
      </c>
      <c r="E252" s="249">
        <v>1051183.1599999999</v>
      </c>
      <c r="F252" s="95">
        <f t="shared" si="1"/>
        <v>51.7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4757925</v>
      </c>
      <c r="E255" s="249">
        <v>5662828</v>
      </c>
      <c r="F255" s="95">
        <f t="shared" si="1"/>
        <v>119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2942873</v>
      </c>
      <c r="E259" s="106">
        <f t="shared" si="49"/>
        <v>3026819.66</v>
      </c>
      <c r="F259" s="95">
        <f t="shared" si="1"/>
        <v>102.9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2942873</v>
      </c>
      <c r="E260" s="250">
        <v>3026819.66</v>
      </c>
      <c r="F260" s="99">
        <f t="shared" si="1"/>
        <v>102.9</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1288</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361983</v>
      </c>
      <c r="E264" s="249">
        <v>762268.1</v>
      </c>
      <c r="F264" s="95">
        <f t="shared" si="50"/>
        <v>210.6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4531985</v>
      </c>
      <c r="E265" s="249">
        <v>5027070.3899999997</v>
      </c>
      <c r="F265" s="95">
        <f t="shared" si="50"/>
        <v>110.9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180882</v>
      </c>
      <c r="E268" s="249">
        <v>197949</v>
      </c>
      <c r="F268" s="95">
        <f t="shared" si="50"/>
        <v>109.4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510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475750</v>
      </c>
      <c r="E287" s="249">
        <v>319291.33</v>
      </c>
      <c r="F287" s="95">
        <f t="shared" si="50"/>
        <v>67.099999999999994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4320796</v>
      </c>
      <c r="E288" s="249">
        <v>4747064</v>
      </c>
      <c r="F288" s="95">
        <f t="shared" si="50"/>
        <v>109.9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v>2250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64913</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836520.64</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259461</v>
      </c>
      <c r="E297" s="249">
        <v>370050</v>
      </c>
      <c r="F297" s="95">
        <f t="shared" si="50"/>
        <v>142.6</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sheet="1" objects="1" scenarios="1" formatCells="0" formatColumns="0" formatRows="0" insertColumns="0" insertRows="0" insertHyperlinks="0" deleteColumns="0" deleteRows="0" sort="0" autoFilter="0" pivotTables="0"/>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fitToHeight="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E96" sqref="E9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2530</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59483147</v>
      </c>
      <c r="E89" s="83">
        <f t="shared" si="17"/>
        <v>62016501.32</v>
      </c>
      <c r="F89" s="65">
        <f t="shared" si="1"/>
        <v>104.3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59483147</v>
      </c>
      <c r="E94" s="83">
        <f t="shared" si="19"/>
        <v>62016501.32</v>
      </c>
      <c r="F94" s="65">
        <f t="shared" si="1"/>
        <v>104.3</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59483147</v>
      </c>
      <c r="E95" s="251">
        <v>62016501.32</v>
      </c>
      <c r="F95" s="65">
        <f t="shared" si="1"/>
        <v>104.3</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59483147</v>
      </c>
      <c r="E141" s="108">
        <f t="shared" si="28"/>
        <v>62016501.32</v>
      </c>
      <c r="F141" s="84">
        <f t="shared" si="1"/>
        <v>104.3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sheet="1" objects="1" scenarios="1" formatCells="0" formatColumns="0" formatRows="0" insertColumns="0" insertRows="0" insertHyperlinks="0" deleteColumns="0" deleteRows="0" sort="0" autoFilter="0" pivotTables="0"/>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2783</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29272.7</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18375</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18375</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v>18375</v>
      </c>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10897.7</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10897.7</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v>10897.7</v>
      </c>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sheet="1" objects="1" scenarios="1" formatCells="0" formatColumns="0" formatRows="0" insertColumns="0" insertRows="0" insertHyperlinks="0" deleteColumns="0" deleteRows="0" sort="0" autoFilter="0" pivotTables="0"/>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2854</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4861459</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63810936.969999999</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61127253.810000002</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45509853.759999998</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15235167.9</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70390</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311842.15000000002</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1551183.16</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1132500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1132500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62713270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60803444.979999997</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45592290.390000001</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15006503.619999999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60945.97</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143705</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1613845.66</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295979.36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295979.36</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5959125.9699999997</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315253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313003</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313003</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313003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2250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2250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5643872.9699999997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5643872.9699999997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sheet="1" objects="1" scenarios="1" formatCells="0" formatColumns="0" formatRows="0" insertColumns="0" insertRows="0" insertHyperlinks="0" deleteColumns="0" deleteRows="0" sort="0" autoFilter="0" pivotTables="0"/>
  <mergeCells count="1">
    <mergeCell ref="A2:D2"/>
  </mergeCells>
  <conditionalFormatting sqref="D5:D105">
    <cfRule type="cellIs" dxfId="12" priority="3" operator="lessThan">
      <formula>0</formula>
    </cfRule>
  </conditionalFormatting>
  <pageMargins left="0.25" right="0.25" top="0.75" bottom="0.75" header="0.3" footer="0.3"/>
  <pageSetup paperSize="9" scale="80" fitToHeight="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0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2854</v>
      </c>
      <c r="B1" s="368"/>
      <c r="C1" s="368"/>
      <c r="D1" s="368"/>
      <c r="E1" s="73" t="s">
        <v>2996</v>
      </c>
      <c r="F1" s="73"/>
      <c r="G1" s="73"/>
      <c r="H1" s="73"/>
      <c r="I1" s="73"/>
      <c r="J1" s="73"/>
      <c r="K1" s="73"/>
      <c r="L1" s="73"/>
      <c r="M1" s="73"/>
      <c r="N1" s="73"/>
      <c r="O1" s="73"/>
      <c r="P1" s="73"/>
    </row>
    <row r="2" spans="1:16" ht="37.5" customHeight="1" x14ac:dyDescent="0.2">
      <c r="A2" s="373" t="s">
        <v>2997</v>
      </c>
      <c r="B2" s="368"/>
      <c r="C2" s="368"/>
      <c r="D2" s="368"/>
    </row>
    <row r="3" spans="1:16" ht="29.25" customHeight="1" x14ac:dyDescent="0.2">
      <c r="A3" s="127" t="s">
        <v>2998</v>
      </c>
      <c r="B3" s="128" t="s">
        <v>2999</v>
      </c>
      <c r="C3" s="129" t="s">
        <v>3000</v>
      </c>
      <c r="D3" s="125"/>
      <c r="E3" s="126">
        <f>E4+E14+E19+E275+E293+E296+E298</f>
        <v>0</v>
      </c>
      <c r="F3" s="126">
        <f>F4+F14+F19+F275+F293+F296+F298</f>
        <v>11</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46735</v>
      </c>
      <c r="P3" s="73"/>
    </row>
    <row r="4" spans="1:16" ht="19.5" customHeight="1" x14ac:dyDescent="0.2">
      <c r="A4" s="374" t="s">
        <v>3001</v>
      </c>
      <c r="B4" s="375"/>
      <c r="C4" s="376"/>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3014</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3019</v>
      </c>
      <c r="B19" s="371"/>
      <c r="C19" s="372"/>
      <c r="D19" s="125"/>
      <c r="E19" s="73">
        <f>SUM(E20:E274)</f>
        <v>0</v>
      </c>
      <c r="F19" s="73">
        <f>SUM(F20:F274)</f>
        <v>11</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3221</v>
      </c>
      <c r="D221" s="125"/>
      <c r="E221" s="73">
        <f t="shared" si="20"/>
        <v>0</v>
      </c>
      <c r="F221" s="73">
        <f t="shared" si="21"/>
        <v>1</v>
      </c>
      <c r="G221" s="73"/>
      <c r="H221" s="73"/>
      <c r="I221" s="73"/>
      <c r="J221" s="73"/>
      <c r="K221" s="73"/>
      <c r="L221" s="73">
        <f>IF(AND('PR-RAS'!D189&gt;0,'PR-RAS'!D725=0),1,0)</f>
        <v>0</v>
      </c>
      <c r="M221" s="73">
        <f>IF(AND('PR-RAS'!E189&gt;0,'PR-RAS'!E725=0),1,0)</f>
        <v>1</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3226</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Provjera</v>
      </c>
      <c r="C243" s="120" t="s">
        <v>3243</v>
      </c>
      <c r="D243" s="125"/>
      <c r="E243" s="73">
        <f t="shared" si="20"/>
        <v>0</v>
      </c>
      <c r="F243" s="73">
        <f t="shared" si="21"/>
        <v>1</v>
      </c>
      <c r="G243" s="73"/>
      <c r="H243" s="73"/>
      <c r="I243" s="73"/>
      <c r="J243" s="73"/>
      <c r="K243" s="73"/>
      <c r="L243" s="73">
        <f>IF(AND('PR-RAS'!D498&gt;0,SUM('PR-RAS'!D889:D890)=0),1,0)</f>
        <v>0</v>
      </c>
      <c r="M243" s="73">
        <f>IF(AND('PR-RAS'!E498&gt;0,SUM('PR-RAS'!E889:E890)=0),1,0)</f>
        <v>1</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Provjera</v>
      </c>
      <c r="C265" s="120" t="s">
        <v>3265</v>
      </c>
      <c r="D265" s="125"/>
      <c r="E265" s="73">
        <f t="shared" si="20"/>
        <v>0</v>
      </c>
      <c r="F265" s="73">
        <f t="shared" si="21"/>
        <v>1</v>
      </c>
      <c r="G265" s="73"/>
      <c r="H265" s="73"/>
      <c r="I265" s="73"/>
      <c r="J265" s="73"/>
      <c r="K265" s="73"/>
      <c r="L265" s="73">
        <f>IF(AND('PR-RAS'!D608&gt;0,SUM('PR-RAS'!D957:D958)=0),1,0)</f>
        <v>0</v>
      </c>
      <c r="M265" s="73">
        <f>IF(AND('PR-RAS'!E608&gt;0,SUM('PR-RAS'!E957:E958)=0),1,0)</f>
        <v>1</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3294</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sheet="1" objects="1" scenarios="1" formatCells="0" formatColumns="0" formatRows="0" insertColumns="0" insertRows="0" insertHyperlinks="0" deleteColumns="0" deleteRows="0" selectLockedCells="1" sort="0" autoFilter="0" pivotTables="0"/>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2023-02-20T08:08:40Z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